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30" yWindow="240" windowWidth="19320" windowHeight="10140"/>
  </bookViews>
  <sheets>
    <sheet name="Лист2" sheetId="13" r:id="rId1"/>
  </sheets>
  <calcPr calcId="125725"/>
</workbook>
</file>

<file path=xl/calcChain.xml><?xml version="1.0" encoding="utf-8"?>
<calcChain xmlns="http://schemas.openxmlformats.org/spreadsheetml/2006/main">
  <c r="G16" i="13"/>
  <c r="G17"/>
  <c r="G18"/>
  <c r="G19"/>
  <c r="G20"/>
  <c r="G21"/>
  <c r="G22"/>
  <c r="G23"/>
  <c r="G24"/>
  <c r="G25"/>
  <c r="G26"/>
  <c r="G27"/>
  <c r="G28"/>
  <c r="G15"/>
  <c r="O13"/>
  <c r="P13"/>
  <c r="L13"/>
  <c r="M13"/>
  <c r="M12" s="1"/>
  <c r="N13"/>
  <c r="F12"/>
  <c r="J12"/>
  <c r="K12"/>
  <c r="L12"/>
  <c r="H13"/>
  <c r="H12" s="1"/>
  <c r="I13"/>
  <c r="J13"/>
  <c r="K13"/>
  <c r="F13"/>
  <c r="E13"/>
  <c r="F139"/>
  <c r="H139"/>
  <c r="I139"/>
  <c r="L139"/>
  <c r="M139"/>
  <c r="N139"/>
  <c r="O139"/>
  <c r="P139"/>
  <c r="G56"/>
  <c r="F31"/>
  <c r="G31"/>
  <c r="H31"/>
  <c r="I31"/>
  <c r="L31"/>
  <c r="M31"/>
  <c r="N31"/>
  <c r="O31"/>
  <c r="P31"/>
  <c r="F113"/>
  <c r="G113"/>
  <c r="H113"/>
  <c r="I113"/>
  <c r="L113"/>
  <c r="M113"/>
  <c r="N113"/>
  <c r="O113"/>
  <c r="P113"/>
  <c r="F102"/>
  <c r="G102"/>
  <c r="H102"/>
  <c r="I102"/>
  <c r="L102"/>
  <c r="M102"/>
  <c r="N102"/>
  <c r="O102"/>
  <c r="P102"/>
  <c r="F92"/>
  <c r="G92"/>
  <c r="H92"/>
  <c r="I92"/>
  <c r="L92"/>
  <c r="M92"/>
  <c r="N92"/>
  <c r="O92"/>
  <c r="P92"/>
  <c r="F84"/>
  <c r="G84"/>
  <c r="H84"/>
  <c r="I84"/>
  <c r="L84"/>
  <c r="M84"/>
  <c r="N84"/>
  <c r="O84"/>
  <c r="P84"/>
  <c r="F77"/>
  <c r="G77"/>
  <c r="H77"/>
  <c r="I77"/>
  <c r="L77"/>
  <c r="M77"/>
  <c r="N77"/>
  <c r="O77"/>
  <c r="P77"/>
  <c r="F70"/>
  <c r="G70"/>
  <c r="H70"/>
  <c r="I70"/>
  <c r="L70"/>
  <c r="M70"/>
  <c r="N70"/>
  <c r="O70"/>
  <c r="P70"/>
  <c r="F56"/>
  <c r="H56"/>
  <c r="I56"/>
  <c r="L56"/>
  <c r="M56"/>
  <c r="N56"/>
  <c r="O56"/>
  <c r="P56"/>
  <c r="E139"/>
  <c r="E84"/>
  <c r="E77"/>
  <c r="E70"/>
  <c r="E56"/>
  <c r="E92"/>
  <c r="E102"/>
  <c r="E113"/>
  <c r="G13" l="1"/>
  <c r="G12" s="1"/>
  <c r="F55"/>
  <c r="P55"/>
  <c r="N55"/>
  <c r="L55"/>
  <c r="H55"/>
  <c r="O55"/>
  <c r="M55"/>
  <c r="I55"/>
  <c r="G55"/>
  <c r="E55"/>
  <c r="X126" l="1"/>
  <c r="X139" s="1"/>
  <c r="W126"/>
  <c r="W139" s="1"/>
  <c r="V126"/>
  <c r="V139" s="1"/>
  <c r="U126"/>
  <c r="U139" s="1"/>
  <c r="T126"/>
  <c r="T139" s="1"/>
  <c r="S126"/>
  <c r="S139" s="1"/>
  <c r="R126"/>
  <c r="R139" s="1"/>
  <c r="Q126"/>
  <c r="Q139" s="1"/>
  <c r="H48"/>
  <c r="H41" s="1"/>
  <c r="P41"/>
  <c r="O41"/>
  <c r="N41"/>
  <c r="M41"/>
  <c r="L41"/>
  <c r="I41"/>
  <c r="G41"/>
  <c r="F41"/>
  <c r="E41"/>
  <c r="P38"/>
  <c r="O38"/>
  <c r="N38"/>
  <c r="M38"/>
  <c r="L38"/>
  <c r="I38"/>
  <c r="H38"/>
  <c r="G38"/>
  <c r="F38"/>
  <c r="F30" s="1"/>
  <c r="E38"/>
  <c r="E31"/>
  <c r="G30" l="1"/>
  <c r="H30"/>
  <c r="E30"/>
  <c r="E12" s="1"/>
  <c r="L30"/>
  <c r="N30"/>
  <c r="N12" s="1"/>
  <c r="I30"/>
  <c r="I12" s="1"/>
  <c r="M30"/>
  <c r="O30"/>
  <c r="O12" s="1"/>
  <c r="P30"/>
  <c r="P12" s="1"/>
</calcChain>
</file>

<file path=xl/sharedStrings.xml><?xml version="1.0" encoding="utf-8"?>
<sst xmlns="http://schemas.openxmlformats.org/spreadsheetml/2006/main" count="266" uniqueCount="213">
  <si>
    <t>Теоретическое обучение</t>
  </si>
  <si>
    <t>Промежуточная аттестация</t>
  </si>
  <si>
    <t>Индекс</t>
  </si>
  <si>
    <t>1 курс</t>
  </si>
  <si>
    <t>3 курс</t>
  </si>
  <si>
    <t>2 курс</t>
  </si>
  <si>
    <t>Физическая культура</t>
  </si>
  <si>
    <t>История</t>
  </si>
  <si>
    <t>Основы безопасности жизнедеятельности</t>
  </si>
  <si>
    <t>Русский язык</t>
  </si>
  <si>
    <t>Литература</t>
  </si>
  <si>
    <t>4 курс</t>
  </si>
  <si>
    <t>ГИА</t>
  </si>
  <si>
    <t>Иностранный язык в профессиональной деятельности</t>
  </si>
  <si>
    <t>Дисциплин и МДК</t>
  </si>
  <si>
    <t>Учебной практики</t>
  </si>
  <si>
    <t>Производственной практики</t>
  </si>
  <si>
    <t>Зачетов</t>
  </si>
  <si>
    <t>Математика</t>
  </si>
  <si>
    <t>Общий гуманитарный и социально-экономический цикл</t>
  </si>
  <si>
    <t>Основы философии</t>
  </si>
  <si>
    <t>Психология общения</t>
  </si>
  <si>
    <t>ПДП.00</t>
  </si>
  <si>
    <t>Инженерная графика</t>
  </si>
  <si>
    <t>Метрология, стандартизация и сертификация</t>
  </si>
  <si>
    <t>Техническая механика</t>
  </si>
  <si>
    <t>Материаловедение</t>
  </si>
  <si>
    <t>Охрана труда</t>
  </si>
  <si>
    <t>Наименование циклов, дисциплин, профессиональных модулей, МДК, практик</t>
  </si>
  <si>
    <t>Учебная нагрузка обучающихся (час)</t>
  </si>
  <si>
    <t>Во взаимодействии с преподавателем</t>
  </si>
  <si>
    <t>Нагрузка на дисциплины  и МДК</t>
  </si>
  <si>
    <t>Учебная и производственная практики</t>
  </si>
  <si>
    <t>Консультации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</si>
  <si>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</si>
  <si>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</si>
  <si>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</si>
  <si>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</si>
  <si>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</si>
  <si>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</si>
  <si>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</si>
  <si>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</si>
  <si>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 xml:space="preserve">В т.ч. по учебным </t>
  </si>
  <si>
    <t>Дисциплинам и МДК</t>
  </si>
  <si>
    <t>Всего учебных недель</t>
  </si>
  <si>
    <t>Э</t>
  </si>
  <si>
    <t>З/ДЗ</t>
  </si>
  <si>
    <t>23+0 недель</t>
  </si>
  <si>
    <t>16+0 недель</t>
  </si>
  <si>
    <t>16+7 недель</t>
  </si>
  <si>
    <t>ОУД.00</t>
  </si>
  <si>
    <t>Общеобразовательные учебные дисциплины</t>
  </si>
  <si>
    <t>ОУД 01</t>
  </si>
  <si>
    <t>ОУД 02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</si>
  <si>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</si>
  <si>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</si>
  <si>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</si>
  <si>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</si>
  <si>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</si>
  <si>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</si>
  <si>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</si>
  <si>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</si>
  <si>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</si>
  <si>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Объём образовательной программы СПО (без ГИА)</t>
  </si>
  <si>
    <t>ОГСЭ 00</t>
  </si>
  <si>
    <t>ОГСЭ 01</t>
  </si>
  <si>
    <t>ОГСЭ 02</t>
  </si>
  <si>
    <t>ОГСЭ 03</t>
  </si>
  <si>
    <t>ОГСЭ 04</t>
  </si>
  <si>
    <t>ОГСЭ 05.</t>
  </si>
  <si>
    <t>ЕН 00</t>
  </si>
  <si>
    <t>Математический и естественнонаучный цикл</t>
  </si>
  <si>
    <t>ЕН 01</t>
  </si>
  <si>
    <t>ЕН 02</t>
  </si>
  <si>
    <t>Информатика и информационно-коммуникационные технологии в профессиональной деятельности</t>
  </si>
  <si>
    <t>ОП 00</t>
  </si>
  <si>
    <t>Общепрофессиональный цикл</t>
  </si>
  <si>
    <t>ОП 01</t>
  </si>
  <si>
    <t xml:space="preserve">ОП 02 </t>
  </si>
  <si>
    <t>ОП 03</t>
  </si>
  <si>
    <t>Электротехника и электроника</t>
  </si>
  <si>
    <t xml:space="preserve">ОП 04 </t>
  </si>
  <si>
    <t>ОП 05</t>
  </si>
  <si>
    <t>ОП 06</t>
  </si>
  <si>
    <t>ОП 07</t>
  </si>
  <si>
    <t>ОП 08</t>
  </si>
  <si>
    <t>ОП 09</t>
  </si>
  <si>
    <t>Автомобильные эксплуатационные материалы</t>
  </si>
  <si>
    <t>П 00</t>
  </si>
  <si>
    <t>Профессиональный цикл</t>
  </si>
  <si>
    <t>ПМ 00</t>
  </si>
  <si>
    <t>ПМ 01</t>
  </si>
  <si>
    <t>Техническое обслуживание и ремонт автомобильных двигателей</t>
  </si>
  <si>
    <t>МДК 01 01</t>
  </si>
  <si>
    <t>МДК 01.02</t>
  </si>
  <si>
    <t>МДК 01.03</t>
  </si>
  <si>
    <t>УП 01</t>
  </si>
  <si>
    <t>ПП 01</t>
  </si>
  <si>
    <t>ПМ 02</t>
  </si>
  <si>
    <t>Техническое обслуживание и ремонт электрооборудования и электронных систем автомобилей</t>
  </si>
  <si>
    <t>МДК 02.01</t>
  </si>
  <si>
    <t>УП 02</t>
  </si>
  <si>
    <t>ПП 02</t>
  </si>
  <si>
    <t>ПМ 03</t>
  </si>
  <si>
    <t>МДК 03.01</t>
  </si>
  <si>
    <t>УП 03</t>
  </si>
  <si>
    <t>ПП 03</t>
  </si>
  <si>
    <t>ПМ 04</t>
  </si>
  <si>
    <t>МДК 04.01</t>
  </si>
  <si>
    <t>УП 04</t>
  </si>
  <si>
    <t>ПП 04</t>
  </si>
  <si>
    <t>Тюнинг автомобиля</t>
  </si>
  <si>
    <t>Производственная преддипломная практика</t>
  </si>
  <si>
    <t>Государственная итоговая аттестация, включающая демонстрационный экзамен</t>
  </si>
  <si>
    <t>Всего часов</t>
  </si>
  <si>
    <t>(ГИА)</t>
  </si>
  <si>
    <r>
      <t>(ГИА</t>
    </r>
    <r>
      <rPr>
        <b/>
        <sz val="8"/>
        <rFont val="Times New Roman"/>
        <family val="1"/>
        <charset val="204"/>
      </rPr>
      <t>)</t>
    </r>
  </si>
  <si>
    <t>ИТОГО часов ( с учётом УП,ПП,ПДП,СР,К,ПА,ГИА)</t>
  </si>
  <si>
    <t>ВСЕГО</t>
  </si>
  <si>
    <t>Экзаменов (в т,ч, экзаменов квалификационных)</t>
  </si>
  <si>
    <t>Дифференцированных зачетов</t>
  </si>
  <si>
    <t>Э/ДЗ+З</t>
  </si>
  <si>
    <t>Объем Образовательной программы</t>
  </si>
  <si>
    <t>Распределение учебной нагрузки по курсам и семестрам  (часов в семестр)</t>
  </si>
  <si>
    <t>Самостоятельная  учебная работа</t>
  </si>
  <si>
    <t>Всего учебных занятий</t>
  </si>
  <si>
    <t>ИТПД</t>
  </si>
  <si>
    <t>Правовое обеспечение</t>
  </si>
  <si>
    <t>БЖД</t>
  </si>
  <si>
    <t>Устройство автомобилелей</t>
  </si>
  <si>
    <t>Технологические процессы технического обслуживания и ремонта автомобилей</t>
  </si>
  <si>
    <t>МДК 01.04</t>
  </si>
  <si>
    <t>Техническая документация</t>
  </si>
  <si>
    <t>Управление процессом технического обслуживания автомобилей</t>
  </si>
  <si>
    <t>Управление коллективом исполнителей</t>
  </si>
  <si>
    <t>Производственная практика</t>
  </si>
  <si>
    <t>Особенности конструкций автотранспортных средств</t>
  </si>
  <si>
    <t>Организация работ по модернизации автотранспортных средст</t>
  </si>
  <si>
    <t xml:space="preserve">Производственная  практика </t>
  </si>
  <si>
    <t>Слесарь по ремонту автомобилей</t>
  </si>
  <si>
    <t>Выполнение работ по одной или нескольким профессиям рабочих, должностям служащих</t>
  </si>
  <si>
    <t xml:space="preserve">вариативная часть: Учебная практика </t>
  </si>
  <si>
    <t>17 недель</t>
  </si>
  <si>
    <t>24 недели</t>
  </si>
  <si>
    <t xml:space="preserve">Учебная практика </t>
  </si>
  <si>
    <t xml:space="preserve">вариативная часть: </t>
  </si>
  <si>
    <t>вариативная часть</t>
  </si>
  <si>
    <t>вариативная часть Производственная практика</t>
  </si>
  <si>
    <t>Производственное оборудование</t>
  </si>
  <si>
    <t xml:space="preserve"> вариативная часть</t>
  </si>
  <si>
    <t>экзамен по модулю</t>
  </si>
  <si>
    <t>экзамен /семестр</t>
  </si>
  <si>
    <t>диф.зачет/семестр</t>
  </si>
  <si>
    <t>вариатив</t>
  </si>
  <si>
    <t>7*</t>
  </si>
  <si>
    <t>7**</t>
  </si>
  <si>
    <t>Техническое обслуживание и ремонт шасси автомобилей</t>
  </si>
  <si>
    <t>Проведение кузовного ремонта</t>
  </si>
  <si>
    <t>Организация процесса по техническому обслуживанию и ремонту автомобиля</t>
  </si>
  <si>
    <t>ПМ 05</t>
  </si>
  <si>
    <t>МДК 05.01</t>
  </si>
  <si>
    <t>МДК 05.02</t>
  </si>
  <si>
    <t>МДК 05.03</t>
  </si>
  <si>
    <t>ПМ 06</t>
  </si>
  <si>
    <t>Организация процесса модернизации и модификации автотранспортных средств</t>
  </si>
  <si>
    <t>МДК 06.01</t>
  </si>
  <si>
    <t>МДК 06.02</t>
  </si>
  <si>
    <t>МДК 06.03</t>
  </si>
  <si>
    <t>МДК 06.04</t>
  </si>
  <si>
    <t>ПМ 07</t>
  </si>
  <si>
    <t>МДК 07.01</t>
  </si>
  <si>
    <t>УП 06</t>
  </si>
  <si>
    <t>ПП 06</t>
  </si>
  <si>
    <t>УП 07</t>
  </si>
  <si>
    <t>ПП 07</t>
  </si>
  <si>
    <t>УП 05</t>
  </si>
  <si>
    <t>ПП 05</t>
  </si>
  <si>
    <t>Вариативная часть</t>
  </si>
  <si>
    <t>ОП 10</t>
  </si>
  <si>
    <t>ОП 11</t>
  </si>
  <si>
    <t>Основы финансовой грамотности</t>
  </si>
  <si>
    <t>Основы предпринимательской деятельности</t>
  </si>
  <si>
    <t>25 недели</t>
  </si>
  <si>
    <t>4*</t>
  </si>
  <si>
    <t>8*</t>
  </si>
  <si>
    <t>7/10</t>
  </si>
  <si>
    <t>Промежуточная аттестация Включается в учебные циклы, проводится в последнюю неделю каждого семестра, на последнем семестре – перед прохождением  производственной практики. Государственная итоговая аттестация – 216 часов: Форма проведения ГИА – Защита выпускной квалификационной работы (дипломного проекта),включая демонстрационный  экзамен.</t>
  </si>
  <si>
    <t>16+1 недель</t>
  </si>
  <si>
    <t>23+1 недель</t>
  </si>
  <si>
    <t>11+6  недель</t>
  </si>
  <si>
    <t>1-17 недель+6 недель ГИА</t>
  </si>
  <si>
    <t>Курсовая работа/проект</t>
  </si>
  <si>
    <t>ОУД 12</t>
  </si>
  <si>
    <t>ОУД 13</t>
  </si>
  <si>
    <t>ОУД 15</t>
  </si>
  <si>
    <t>География</t>
  </si>
  <si>
    <t>Химия</t>
  </si>
  <si>
    <t>Биология</t>
  </si>
  <si>
    <t>Обществознание</t>
  </si>
  <si>
    <t>Иностранный язык</t>
  </si>
  <si>
    <t>Информатика</t>
  </si>
  <si>
    <t>Физика</t>
  </si>
  <si>
    <t>ОУД 14</t>
  </si>
  <si>
    <t>Основы проектной деятельности*</t>
  </si>
  <si>
    <t>Экология*</t>
  </si>
  <si>
    <t>3/10</t>
  </si>
  <si>
    <t>1/7</t>
  </si>
  <si>
    <t>теоретическое обучение</t>
  </si>
  <si>
    <t xml:space="preserve"> Практическая подготовка: Лабораторные и практические занятия</t>
  </si>
  <si>
    <t xml:space="preserve">Лабораторных и практрических работ </t>
  </si>
  <si>
    <t>профессиональноориентированное содержание</t>
  </si>
  <si>
    <t>23.02.07 Техническое обслуживание и ремонт двигателей, систем и агрегатов автомобилей</t>
  </si>
  <si>
    <t>Учебный план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</si>
</sst>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120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vertical="center" textRotation="90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12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textRotation="90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vertical="center" textRotation="90" wrapText="1"/>
    </xf>
    <xf numFmtId="0" fontId="1" fillId="0" borderId="1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textRotation="90" wrapText="1"/>
    </xf>
    <xf numFmtId="0" fontId="2" fillId="0" borderId="6" xfId="0" applyNumberFormat="1" applyFont="1" applyFill="1" applyBorder="1" applyAlignment="1" applyProtection="1">
      <alignment horizontal="center" vertical="center" textRotation="90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7" fillId="3" borderId="1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9"/>
  <sheetViews>
    <sheetView tabSelected="1" zoomScale="110" zoomScaleNormal="110" workbookViewId="0">
      <selection activeCell="G3" sqref="G3:P3"/>
    </sheetView>
  </sheetViews>
  <sheetFormatPr defaultRowHeight="12.75"/>
  <cols>
    <col min="2" max="2" width="27.85546875" customWidth="1"/>
    <col min="3" max="4" width="4.140625" customWidth="1"/>
    <col min="5" max="5" width="6.28515625" customWidth="1"/>
    <col min="6" max="6" width="3.7109375" customWidth="1"/>
    <col min="7" max="7" width="8" customWidth="1"/>
    <col min="8" max="8" width="5.5703125" customWidth="1"/>
    <col min="9" max="9" width="6.85546875" customWidth="1"/>
    <col min="10" max="10" width="6" customWidth="1"/>
    <col min="11" max="11" width="5.28515625" customWidth="1"/>
    <col min="12" max="13" width="6.42578125" customWidth="1"/>
    <col min="14" max="14" width="5.85546875" customWidth="1"/>
    <col min="15" max="15" width="5.5703125" customWidth="1"/>
    <col min="16" max="16" width="5.28515625" customWidth="1"/>
    <col min="17" max="17" width="5.85546875" customWidth="1"/>
    <col min="18" max="19" width="6" customWidth="1"/>
    <col min="20" max="20" width="5.5703125" customWidth="1"/>
    <col min="21" max="21" width="5.7109375" customWidth="1"/>
    <col min="22" max="22" width="6" customWidth="1"/>
    <col min="23" max="23" width="5.42578125" customWidth="1"/>
    <col min="24" max="24" width="5.140625" customWidth="1"/>
  </cols>
  <sheetData>
    <row r="1" spans="1:24">
      <c r="G1" t="s">
        <v>212</v>
      </c>
    </row>
    <row r="2" spans="1:24">
      <c r="B2" t="s">
        <v>211</v>
      </c>
      <c r="U2" s="74">
        <v>2023</v>
      </c>
    </row>
    <row r="3" spans="1:24">
      <c r="A3" s="95" t="s">
        <v>2</v>
      </c>
      <c r="B3" s="95" t="s">
        <v>28</v>
      </c>
      <c r="C3" s="107" t="s">
        <v>151</v>
      </c>
      <c r="D3" s="109" t="s">
        <v>152</v>
      </c>
      <c r="E3" s="109" t="s">
        <v>122</v>
      </c>
      <c r="F3" s="107" t="s">
        <v>124</v>
      </c>
      <c r="G3" s="87" t="s">
        <v>29</v>
      </c>
      <c r="H3" s="87"/>
      <c r="I3" s="87"/>
      <c r="J3" s="87"/>
      <c r="K3" s="87"/>
      <c r="L3" s="87"/>
      <c r="M3" s="87"/>
      <c r="N3" s="87"/>
      <c r="O3" s="87"/>
      <c r="P3" s="87"/>
      <c r="Q3" s="95" t="s">
        <v>123</v>
      </c>
      <c r="R3" s="95"/>
      <c r="S3" s="95"/>
      <c r="T3" s="95"/>
      <c r="U3" s="95"/>
      <c r="V3" s="95"/>
      <c r="W3" s="95"/>
      <c r="X3" s="95"/>
    </row>
    <row r="4" spans="1:24">
      <c r="A4" s="95"/>
      <c r="B4" s="95"/>
      <c r="C4" s="108"/>
      <c r="D4" s="110"/>
      <c r="E4" s="110"/>
      <c r="F4" s="112"/>
      <c r="G4" s="87" t="s">
        <v>30</v>
      </c>
      <c r="H4" s="87"/>
      <c r="I4" s="87"/>
      <c r="J4" s="87"/>
      <c r="K4" s="87"/>
      <c r="L4" s="87"/>
      <c r="M4" s="87"/>
      <c r="N4" s="87"/>
      <c r="O4" s="87"/>
      <c r="P4" s="87"/>
      <c r="Q4" s="95" t="s">
        <v>3</v>
      </c>
      <c r="R4" s="95"/>
      <c r="S4" s="95" t="s">
        <v>5</v>
      </c>
      <c r="T4" s="95"/>
      <c r="U4" s="95" t="s">
        <v>4</v>
      </c>
      <c r="V4" s="95"/>
      <c r="W4" s="95" t="s">
        <v>11</v>
      </c>
      <c r="X4" s="95"/>
    </row>
    <row r="5" spans="1:24" ht="16.5">
      <c r="A5" s="95"/>
      <c r="B5" s="95"/>
      <c r="C5" s="108"/>
      <c r="D5" s="110"/>
      <c r="E5" s="110"/>
      <c r="F5" s="112"/>
      <c r="G5" s="95" t="s">
        <v>31</v>
      </c>
      <c r="H5" s="95"/>
      <c r="I5" s="95"/>
      <c r="J5" s="95"/>
      <c r="K5" s="95"/>
      <c r="L5" s="95"/>
      <c r="M5" s="107" t="s">
        <v>32</v>
      </c>
      <c r="N5" s="107" t="s">
        <v>33</v>
      </c>
      <c r="O5" s="107" t="s">
        <v>1</v>
      </c>
      <c r="P5" s="108"/>
      <c r="Q5" s="13" t="s">
        <v>34</v>
      </c>
      <c r="R5" s="13" t="s">
        <v>35</v>
      </c>
      <c r="S5" s="13" t="s">
        <v>36</v>
      </c>
      <c r="T5" s="13" t="s">
        <v>37</v>
      </c>
      <c r="U5" s="13" t="s">
        <v>38</v>
      </c>
      <c r="V5" s="13" t="s">
        <v>39</v>
      </c>
      <c r="W5" s="13" t="s">
        <v>40</v>
      </c>
      <c r="X5" s="13" t="s">
        <v>41</v>
      </c>
    </row>
    <row r="6" spans="1:24">
      <c r="A6" s="95"/>
      <c r="B6" s="95"/>
      <c r="C6" s="108"/>
      <c r="D6" s="110"/>
      <c r="E6" s="110"/>
      <c r="F6" s="112"/>
      <c r="G6" s="109" t="s">
        <v>125</v>
      </c>
      <c r="H6" s="95" t="s">
        <v>42</v>
      </c>
      <c r="I6" s="95"/>
      <c r="J6" s="95"/>
      <c r="K6" s="95"/>
      <c r="L6" s="95"/>
      <c r="M6" s="113"/>
      <c r="N6" s="108"/>
      <c r="O6" s="108"/>
      <c r="P6" s="108"/>
      <c r="Q6" s="95" t="s">
        <v>44</v>
      </c>
      <c r="R6" s="95"/>
      <c r="S6" s="95"/>
      <c r="T6" s="95"/>
      <c r="U6" s="95"/>
      <c r="V6" s="95"/>
      <c r="W6" s="95"/>
      <c r="X6" s="95"/>
    </row>
    <row r="7" spans="1:24">
      <c r="A7" s="95"/>
      <c r="B7" s="95"/>
      <c r="C7" s="108"/>
      <c r="D7" s="110"/>
      <c r="E7" s="110"/>
      <c r="F7" s="112"/>
      <c r="G7" s="110"/>
      <c r="H7" s="95" t="s">
        <v>43</v>
      </c>
      <c r="I7" s="95"/>
      <c r="J7" s="95"/>
      <c r="K7" s="95"/>
      <c r="L7" s="95"/>
      <c r="M7" s="113"/>
      <c r="N7" s="108"/>
      <c r="O7" s="108"/>
      <c r="P7" s="108"/>
      <c r="Q7" s="116" t="s">
        <v>142</v>
      </c>
      <c r="R7" s="118" t="s">
        <v>143</v>
      </c>
      <c r="S7" s="116" t="s">
        <v>142</v>
      </c>
      <c r="T7" s="118" t="s">
        <v>182</v>
      </c>
      <c r="U7" s="116" t="s">
        <v>142</v>
      </c>
      <c r="V7" s="118" t="s">
        <v>143</v>
      </c>
      <c r="W7" s="116" t="s">
        <v>142</v>
      </c>
      <c r="X7" s="118" t="s">
        <v>143</v>
      </c>
    </row>
    <row r="8" spans="1:24" ht="24" customHeight="1">
      <c r="A8" s="95"/>
      <c r="B8" s="95"/>
      <c r="C8" s="108"/>
      <c r="D8" s="110"/>
      <c r="E8" s="110"/>
      <c r="F8" s="112"/>
      <c r="G8" s="110"/>
      <c r="H8" s="107" t="s">
        <v>0</v>
      </c>
      <c r="I8" s="107" t="s">
        <v>209</v>
      </c>
      <c r="J8" s="114" t="s">
        <v>210</v>
      </c>
      <c r="K8" s="115"/>
      <c r="L8" s="107" t="s">
        <v>191</v>
      </c>
      <c r="M8" s="113"/>
      <c r="N8" s="108"/>
      <c r="O8" s="108"/>
      <c r="P8" s="108"/>
      <c r="Q8" s="117"/>
      <c r="R8" s="118"/>
      <c r="S8" s="117"/>
      <c r="T8" s="118"/>
      <c r="U8" s="117"/>
      <c r="V8" s="118"/>
      <c r="W8" s="117"/>
      <c r="X8" s="118"/>
    </row>
    <row r="9" spans="1:24" ht="96.75" customHeight="1">
      <c r="A9" s="95"/>
      <c r="B9" s="95"/>
      <c r="C9" s="108"/>
      <c r="D9" s="111"/>
      <c r="E9" s="111"/>
      <c r="F9" s="112"/>
      <c r="G9" s="111"/>
      <c r="H9" s="107"/>
      <c r="I9" s="107"/>
      <c r="J9" s="84" t="s">
        <v>207</v>
      </c>
      <c r="K9" s="84" t="s">
        <v>208</v>
      </c>
      <c r="L9" s="107"/>
      <c r="M9" s="113"/>
      <c r="N9" s="14"/>
      <c r="O9" s="6" t="s">
        <v>45</v>
      </c>
      <c r="P9" s="6" t="s">
        <v>46</v>
      </c>
      <c r="Q9" s="15" t="s">
        <v>48</v>
      </c>
      <c r="R9" s="15" t="s">
        <v>47</v>
      </c>
      <c r="S9" s="15" t="s">
        <v>48</v>
      </c>
      <c r="T9" s="15" t="s">
        <v>49</v>
      </c>
      <c r="U9" s="68" t="s">
        <v>187</v>
      </c>
      <c r="V9" s="68" t="s">
        <v>188</v>
      </c>
      <c r="W9" s="68" t="s">
        <v>189</v>
      </c>
      <c r="X9" s="68" t="s">
        <v>190</v>
      </c>
    </row>
    <row r="10" spans="1:24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73"/>
      <c r="K10" s="73"/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</row>
    <row r="11" spans="1:24">
      <c r="A11" s="49"/>
      <c r="B11" s="49"/>
      <c r="C11" s="49"/>
      <c r="D11" s="47"/>
      <c r="E11" s="49"/>
      <c r="F11" s="49"/>
      <c r="G11" s="49"/>
      <c r="H11" s="49"/>
      <c r="I11" s="49"/>
      <c r="J11" s="73"/>
      <c r="K11" s="7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>
      <c r="A12" s="49"/>
      <c r="B12" s="49"/>
      <c r="C12" s="49"/>
      <c r="D12" s="47"/>
      <c r="E12" s="49">
        <f>E13+E30+E139+E120</f>
        <v>5940</v>
      </c>
      <c r="F12" s="75">
        <f t="shared" ref="F12:P12" si="0">F13+F30+F139+F120</f>
        <v>52</v>
      </c>
      <c r="G12" s="75">
        <f t="shared" si="0"/>
        <v>5840</v>
      </c>
      <c r="H12" s="75">
        <f t="shared" si="0"/>
        <v>1927</v>
      </c>
      <c r="I12" s="75">
        <f t="shared" si="0"/>
        <v>1979</v>
      </c>
      <c r="J12" s="75">
        <f t="shared" si="0"/>
        <v>76</v>
      </c>
      <c r="K12" s="75">
        <f t="shared" si="0"/>
        <v>256</v>
      </c>
      <c r="L12" s="75">
        <f t="shared" si="0"/>
        <v>70</v>
      </c>
      <c r="M12" s="75">
        <f t="shared" si="0"/>
        <v>1152</v>
      </c>
      <c r="N12" s="75">
        <f t="shared" si="0"/>
        <v>30</v>
      </c>
      <c r="O12" s="75">
        <f t="shared" si="0"/>
        <v>102</v>
      </c>
      <c r="P12" s="75">
        <f t="shared" si="0"/>
        <v>80</v>
      </c>
      <c r="Q12" s="49"/>
      <c r="R12" s="49"/>
      <c r="S12" s="49"/>
      <c r="T12" s="49"/>
      <c r="U12" s="49"/>
      <c r="V12" s="49"/>
      <c r="W12" s="49"/>
      <c r="X12" s="49"/>
    </row>
    <row r="13" spans="1:24">
      <c r="A13" s="87" t="s">
        <v>50</v>
      </c>
      <c r="B13" s="87" t="s">
        <v>51</v>
      </c>
      <c r="C13" s="95"/>
      <c r="D13" s="92"/>
      <c r="E13" s="87">
        <f>SUM(E15:E29)</f>
        <v>1476</v>
      </c>
      <c r="F13" s="87">
        <f t="shared" ref="F13:G13" si="1">SUM(F15:F29)</f>
        <v>32</v>
      </c>
      <c r="G13" s="87">
        <f t="shared" si="1"/>
        <v>1444</v>
      </c>
      <c r="H13" s="87">
        <f t="shared" ref="H13:K13" si="2">SUM(H15:H29)</f>
        <v>582</v>
      </c>
      <c r="I13" s="87">
        <f t="shared" si="2"/>
        <v>468</v>
      </c>
      <c r="J13" s="87">
        <f t="shared" si="2"/>
        <v>76</v>
      </c>
      <c r="K13" s="87">
        <f t="shared" si="2"/>
        <v>256</v>
      </c>
      <c r="L13" s="87">
        <f t="shared" ref="L13:N13" si="3">SUM(L15:L29)</f>
        <v>0</v>
      </c>
      <c r="M13" s="87">
        <f t="shared" si="3"/>
        <v>0</v>
      </c>
      <c r="N13" s="87">
        <f t="shared" si="3"/>
        <v>18</v>
      </c>
      <c r="O13" s="87">
        <f t="shared" ref="O13:P13" si="4">SUM(O15:O29)</f>
        <v>18</v>
      </c>
      <c r="P13" s="87">
        <f t="shared" si="4"/>
        <v>26</v>
      </c>
      <c r="Q13" s="87"/>
      <c r="R13" s="87"/>
      <c r="S13" s="87"/>
      <c r="T13" s="87"/>
      <c r="U13" s="87"/>
      <c r="V13" s="87"/>
      <c r="W13" s="87"/>
      <c r="X13" s="87"/>
    </row>
    <row r="14" spans="1:24" ht="12" customHeight="1">
      <c r="A14" s="87"/>
      <c r="B14" s="87"/>
      <c r="C14" s="95"/>
      <c r="D14" s="94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1:24">
      <c r="A15" s="8" t="s">
        <v>52</v>
      </c>
      <c r="B15" s="76" t="s">
        <v>9</v>
      </c>
      <c r="C15" s="77">
        <v>2</v>
      </c>
      <c r="D15" s="78"/>
      <c r="E15" s="77">
        <v>72</v>
      </c>
      <c r="F15" s="79"/>
      <c r="G15" s="77">
        <f>SUM(H15:P15)</f>
        <v>72</v>
      </c>
      <c r="H15" s="77">
        <v>24</v>
      </c>
      <c r="I15" s="77">
        <v>24</v>
      </c>
      <c r="J15" s="77">
        <v>6</v>
      </c>
      <c r="K15" s="77">
        <v>6</v>
      </c>
      <c r="L15" s="77"/>
      <c r="M15" s="77"/>
      <c r="N15" s="77">
        <v>6</v>
      </c>
      <c r="O15" s="77">
        <v>6</v>
      </c>
      <c r="P15" s="77"/>
      <c r="Q15" s="77">
        <v>34</v>
      </c>
      <c r="R15" s="82">
        <v>38</v>
      </c>
      <c r="S15" s="6"/>
      <c r="T15" s="6"/>
      <c r="U15" s="6"/>
      <c r="V15" s="6"/>
      <c r="W15" s="6"/>
      <c r="X15" s="6"/>
    </row>
    <row r="16" spans="1:24">
      <c r="A16" s="8" t="s">
        <v>53</v>
      </c>
      <c r="B16" s="76" t="s">
        <v>10</v>
      </c>
      <c r="C16" s="80"/>
      <c r="D16" s="77">
        <v>2</v>
      </c>
      <c r="E16" s="77">
        <v>108</v>
      </c>
      <c r="F16" s="81"/>
      <c r="G16" s="77">
        <f t="shared" ref="G16:G28" si="5">SUM(H16:P16)</f>
        <v>108</v>
      </c>
      <c r="H16" s="77">
        <v>52</v>
      </c>
      <c r="I16" s="77">
        <v>40</v>
      </c>
      <c r="J16" s="77">
        <v>0</v>
      </c>
      <c r="K16" s="77">
        <v>14</v>
      </c>
      <c r="L16" s="77"/>
      <c r="M16" s="77"/>
      <c r="N16" s="77"/>
      <c r="O16" s="77"/>
      <c r="P16" s="77">
        <v>2</v>
      </c>
      <c r="Q16" s="77">
        <v>48</v>
      </c>
      <c r="R16" s="82">
        <v>60</v>
      </c>
      <c r="S16" s="5"/>
      <c r="T16" s="5"/>
      <c r="U16" s="5"/>
      <c r="V16" s="5"/>
      <c r="W16" s="5"/>
      <c r="X16" s="5"/>
    </row>
    <row r="17" spans="1:24">
      <c r="A17" s="8" t="s">
        <v>54</v>
      </c>
      <c r="B17" s="76" t="s">
        <v>7</v>
      </c>
      <c r="C17" s="77"/>
      <c r="D17" s="77">
        <v>2</v>
      </c>
      <c r="E17" s="77">
        <v>136</v>
      </c>
      <c r="F17" s="81"/>
      <c r="G17" s="77">
        <f t="shared" si="5"/>
        <v>136</v>
      </c>
      <c r="H17" s="77">
        <v>86</v>
      </c>
      <c r="I17" s="77">
        <v>36</v>
      </c>
      <c r="J17" s="77">
        <v>0</v>
      </c>
      <c r="K17" s="77">
        <v>10</v>
      </c>
      <c r="L17" s="77"/>
      <c r="M17" s="77"/>
      <c r="N17" s="77"/>
      <c r="O17" s="77"/>
      <c r="P17" s="77">
        <v>4</v>
      </c>
      <c r="Q17" s="77">
        <v>68</v>
      </c>
      <c r="R17" s="77">
        <v>68</v>
      </c>
      <c r="S17" s="5"/>
      <c r="T17" s="5"/>
      <c r="U17" s="5"/>
      <c r="V17" s="5"/>
      <c r="W17" s="5"/>
      <c r="X17" s="5"/>
    </row>
    <row r="18" spans="1:24">
      <c r="A18" s="8" t="s">
        <v>55</v>
      </c>
      <c r="B18" s="76" t="s">
        <v>198</v>
      </c>
      <c r="C18" s="77"/>
      <c r="D18" s="82">
        <v>2</v>
      </c>
      <c r="E18" s="77">
        <v>72</v>
      </c>
      <c r="F18" s="81"/>
      <c r="G18" s="77">
        <f t="shared" si="5"/>
        <v>72</v>
      </c>
      <c r="H18" s="77">
        <v>30</v>
      </c>
      <c r="I18" s="77">
        <v>22</v>
      </c>
      <c r="J18" s="77">
        <v>6</v>
      </c>
      <c r="K18" s="77">
        <v>12</v>
      </c>
      <c r="L18" s="77"/>
      <c r="M18" s="77"/>
      <c r="N18" s="77"/>
      <c r="O18" s="77"/>
      <c r="P18" s="77">
        <v>2</v>
      </c>
      <c r="Q18" s="77"/>
      <c r="R18" s="77">
        <v>72</v>
      </c>
      <c r="S18" s="5"/>
      <c r="T18" s="5"/>
      <c r="U18" s="5"/>
      <c r="V18" s="5"/>
      <c r="W18" s="5"/>
      <c r="X18" s="5"/>
    </row>
    <row r="19" spans="1:24">
      <c r="A19" s="8" t="s">
        <v>56</v>
      </c>
      <c r="B19" s="76" t="s">
        <v>195</v>
      </c>
      <c r="C19" s="77"/>
      <c r="D19" s="77">
        <v>1</v>
      </c>
      <c r="E19" s="77">
        <v>72</v>
      </c>
      <c r="F19" s="81"/>
      <c r="G19" s="77">
        <f t="shared" si="5"/>
        <v>72</v>
      </c>
      <c r="H19" s="77">
        <v>34</v>
      </c>
      <c r="I19" s="77">
        <v>20</v>
      </c>
      <c r="J19" s="77">
        <v>8</v>
      </c>
      <c r="K19" s="77">
        <v>8</v>
      </c>
      <c r="L19" s="77"/>
      <c r="M19" s="77"/>
      <c r="N19" s="77"/>
      <c r="O19" s="77"/>
      <c r="P19" s="77">
        <v>2</v>
      </c>
      <c r="Q19" s="77">
        <v>72</v>
      </c>
      <c r="R19" s="77"/>
      <c r="S19" s="5"/>
      <c r="T19" s="5"/>
      <c r="U19" s="5"/>
      <c r="V19" s="5"/>
      <c r="W19" s="5"/>
      <c r="X19" s="5"/>
    </row>
    <row r="20" spans="1:24">
      <c r="A20" s="8" t="s">
        <v>57</v>
      </c>
      <c r="B20" s="76" t="s">
        <v>199</v>
      </c>
      <c r="C20" s="77"/>
      <c r="D20" s="77">
        <v>2</v>
      </c>
      <c r="E20" s="77">
        <v>72</v>
      </c>
      <c r="F20" s="81"/>
      <c r="G20" s="77">
        <f t="shared" si="5"/>
        <v>72</v>
      </c>
      <c r="H20" s="77">
        <v>0</v>
      </c>
      <c r="I20" s="77">
        <v>50</v>
      </c>
      <c r="J20" s="77">
        <v>0</v>
      </c>
      <c r="K20" s="77">
        <v>20</v>
      </c>
      <c r="L20" s="77"/>
      <c r="M20" s="77"/>
      <c r="N20" s="77"/>
      <c r="O20" s="77"/>
      <c r="P20" s="77">
        <v>2</v>
      </c>
      <c r="Q20" s="77">
        <v>34</v>
      </c>
      <c r="R20" s="77">
        <v>38</v>
      </c>
      <c r="S20" s="5"/>
      <c r="T20" s="5"/>
      <c r="U20" s="5"/>
      <c r="V20" s="5"/>
      <c r="W20" s="5"/>
      <c r="X20" s="5"/>
    </row>
    <row r="21" spans="1:24" ht="12" customHeight="1">
      <c r="A21" s="8" t="s">
        <v>58</v>
      </c>
      <c r="B21" s="76" t="s">
        <v>18</v>
      </c>
      <c r="C21" s="77">
        <v>2</v>
      </c>
      <c r="D21" s="82"/>
      <c r="E21" s="77">
        <v>268</v>
      </c>
      <c r="F21" s="81"/>
      <c r="G21" s="77">
        <f t="shared" si="5"/>
        <v>268</v>
      </c>
      <c r="H21" s="77">
        <v>142</v>
      </c>
      <c r="I21" s="77">
        <v>58</v>
      </c>
      <c r="J21" s="77">
        <v>0</v>
      </c>
      <c r="K21" s="77">
        <v>56</v>
      </c>
      <c r="L21" s="77"/>
      <c r="M21" s="77"/>
      <c r="N21" s="77">
        <v>6</v>
      </c>
      <c r="O21" s="77">
        <v>6</v>
      </c>
      <c r="P21" s="77"/>
      <c r="Q21" s="77">
        <v>100</v>
      </c>
      <c r="R21" s="77">
        <v>168</v>
      </c>
      <c r="S21" s="5"/>
      <c r="T21" s="5"/>
      <c r="U21" s="5"/>
      <c r="V21" s="5"/>
      <c r="W21" s="5"/>
      <c r="X21" s="5"/>
    </row>
    <row r="22" spans="1:24">
      <c r="A22" s="8" t="s">
        <v>59</v>
      </c>
      <c r="B22" s="76" t="s">
        <v>200</v>
      </c>
      <c r="C22" s="83"/>
      <c r="D22" s="83">
        <v>2</v>
      </c>
      <c r="E22" s="77">
        <v>144</v>
      </c>
      <c r="F22" s="81"/>
      <c r="G22" s="77">
        <f t="shared" si="5"/>
        <v>144</v>
      </c>
      <c r="H22" s="83">
        <v>16</v>
      </c>
      <c r="I22" s="83">
        <v>54</v>
      </c>
      <c r="J22" s="83">
        <v>14</v>
      </c>
      <c r="K22" s="83">
        <v>58</v>
      </c>
      <c r="L22" s="83"/>
      <c r="M22" s="83"/>
      <c r="N22" s="77"/>
      <c r="O22" s="77"/>
      <c r="P22" s="77">
        <v>2</v>
      </c>
      <c r="Q22" s="77">
        <v>34</v>
      </c>
      <c r="R22" s="77">
        <v>110</v>
      </c>
      <c r="S22" s="5"/>
      <c r="T22" s="5"/>
      <c r="U22" s="5"/>
      <c r="V22" s="5"/>
      <c r="W22" s="5"/>
      <c r="X22" s="5"/>
    </row>
    <row r="23" spans="1:24" ht="24">
      <c r="A23" s="8" t="s">
        <v>60</v>
      </c>
      <c r="B23" s="76" t="s">
        <v>8</v>
      </c>
      <c r="C23" s="77"/>
      <c r="D23" s="82">
        <v>2</v>
      </c>
      <c r="E23" s="77">
        <v>68</v>
      </c>
      <c r="F23" s="81"/>
      <c r="G23" s="77">
        <f t="shared" si="5"/>
        <v>68</v>
      </c>
      <c r="H23" s="77">
        <v>20</v>
      </c>
      <c r="I23" s="77">
        <v>36</v>
      </c>
      <c r="J23" s="77">
        <v>0</v>
      </c>
      <c r="K23" s="77">
        <v>10</v>
      </c>
      <c r="L23" s="77"/>
      <c r="M23" s="77"/>
      <c r="N23" s="77"/>
      <c r="O23" s="77"/>
      <c r="P23" s="77">
        <v>2</v>
      </c>
      <c r="Q23" s="77">
        <v>34</v>
      </c>
      <c r="R23" s="77">
        <v>34</v>
      </c>
      <c r="S23" s="43"/>
      <c r="T23" s="43"/>
      <c r="U23" s="43"/>
      <c r="V23" s="43"/>
      <c r="W23" s="43"/>
      <c r="X23" s="43"/>
    </row>
    <row r="24" spans="1:24" ht="12" customHeight="1">
      <c r="A24" s="9" t="s">
        <v>61</v>
      </c>
      <c r="B24" s="76" t="s">
        <v>6</v>
      </c>
      <c r="C24" s="77"/>
      <c r="D24" s="82">
        <v>2</v>
      </c>
      <c r="E24" s="77">
        <v>72</v>
      </c>
      <c r="F24" s="81"/>
      <c r="G24" s="77">
        <f t="shared" si="5"/>
        <v>72</v>
      </c>
      <c r="H24" s="77">
        <v>8</v>
      </c>
      <c r="I24" s="77">
        <v>42</v>
      </c>
      <c r="J24" s="77">
        <v>4</v>
      </c>
      <c r="K24" s="77">
        <v>16</v>
      </c>
      <c r="L24" s="77"/>
      <c r="M24" s="77"/>
      <c r="N24" s="77"/>
      <c r="O24" s="77"/>
      <c r="P24" s="77">
        <v>2</v>
      </c>
      <c r="Q24" s="77">
        <v>34</v>
      </c>
      <c r="R24" s="77">
        <v>38</v>
      </c>
      <c r="S24" s="5"/>
      <c r="T24" s="5"/>
      <c r="U24" s="5"/>
      <c r="V24" s="5"/>
      <c r="W24" s="5"/>
      <c r="X24" s="5"/>
    </row>
    <row r="25" spans="1:24">
      <c r="A25" s="9" t="s">
        <v>62</v>
      </c>
      <c r="B25" s="76" t="s">
        <v>201</v>
      </c>
      <c r="C25" s="77">
        <v>2</v>
      </c>
      <c r="D25" s="82"/>
      <c r="E25" s="77">
        <v>144</v>
      </c>
      <c r="F25" s="81"/>
      <c r="G25" s="77">
        <f t="shared" si="5"/>
        <v>144</v>
      </c>
      <c r="H25" s="77">
        <v>70</v>
      </c>
      <c r="I25" s="77">
        <v>8</v>
      </c>
      <c r="J25" s="77">
        <v>36</v>
      </c>
      <c r="K25" s="77">
        <v>18</v>
      </c>
      <c r="L25" s="77"/>
      <c r="M25" s="77"/>
      <c r="N25" s="77">
        <v>6</v>
      </c>
      <c r="O25" s="77">
        <v>6</v>
      </c>
      <c r="P25" s="77"/>
      <c r="Q25" s="77">
        <v>68</v>
      </c>
      <c r="R25" s="82">
        <v>76</v>
      </c>
      <c r="S25" s="5"/>
      <c r="T25" s="5"/>
      <c r="U25" s="5"/>
      <c r="V25" s="5"/>
      <c r="W25" s="5"/>
      <c r="X25" s="5"/>
    </row>
    <row r="26" spans="1:24" ht="15.75" customHeight="1">
      <c r="A26" s="9" t="s">
        <v>192</v>
      </c>
      <c r="B26" s="76" t="s">
        <v>196</v>
      </c>
      <c r="C26" s="77"/>
      <c r="D26" s="82">
        <v>2</v>
      </c>
      <c r="E26" s="77">
        <v>72</v>
      </c>
      <c r="F26" s="81"/>
      <c r="G26" s="77">
        <f t="shared" si="5"/>
        <v>72</v>
      </c>
      <c r="H26" s="77">
        <v>30</v>
      </c>
      <c r="I26" s="77">
        <v>34</v>
      </c>
      <c r="J26" s="77">
        <v>2</v>
      </c>
      <c r="K26" s="77">
        <v>4</v>
      </c>
      <c r="L26" s="77"/>
      <c r="M26" s="77"/>
      <c r="N26" s="77"/>
      <c r="O26" s="77"/>
      <c r="P26" s="77">
        <v>2</v>
      </c>
      <c r="Q26" s="77">
        <v>34</v>
      </c>
      <c r="R26" s="82">
        <v>38</v>
      </c>
      <c r="S26" s="5"/>
      <c r="T26" s="5"/>
      <c r="U26" s="5"/>
      <c r="V26" s="5"/>
      <c r="W26" s="5"/>
      <c r="X26" s="5"/>
    </row>
    <row r="27" spans="1:24" ht="15" customHeight="1">
      <c r="A27" s="9" t="s">
        <v>193</v>
      </c>
      <c r="B27" s="76" t="s">
        <v>197</v>
      </c>
      <c r="C27" s="77"/>
      <c r="D27" s="82">
        <v>2</v>
      </c>
      <c r="E27" s="77">
        <v>72</v>
      </c>
      <c r="F27" s="81"/>
      <c r="G27" s="77">
        <f t="shared" si="5"/>
        <v>72</v>
      </c>
      <c r="H27" s="77">
        <v>36</v>
      </c>
      <c r="I27" s="77">
        <v>22</v>
      </c>
      <c r="J27" s="77">
        <v>0</v>
      </c>
      <c r="K27" s="77">
        <v>12</v>
      </c>
      <c r="L27" s="77"/>
      <c r="M27" s="77"/>
      <c r="N27" s="77"/>
      <c r="O27" s="77"/>
      <c r="P27" s="77">
        <v>2</v>
      </c>
      <c r="Q27" s="77"/>
      <c r="R27" s="82">
        <v>72</v>
      </c>
      <c r="S27" s="5"/>
      <c r="T27" s="5"/>
      <c r="U27" s="5"/>
      <c r="V27" s="5"/>
      <c r="W27" s="5"/>
      <c r="X27" s="5"/>
    </row>
    <row r="28" spans="1:24" ht="15" customHeight="1">
      <c r="A28" s="9" t="s">
        <v>202</v>
      </c>
      <c r="B28" s="76" t="s">
        <v>204</v>
      </c>
      <c r="C28" s="77"/>
      <c r="D28" s="119">
        <v>2</v>
      </c>
      <c r="E28" s="77">
        <v>72</v>
      </c>
      <c r="F28" s="81"/>
      <c r="G28" s="77">
        <f t="shared" si="5"/>
        <v>72</v>
      </c>
      <c r="H28" s="77">
        <v>34</v>
      </c>
      <c r="I28" s="77">
        <v>22</v>
      </c>
      <c r="J28" s="77">
        <v>0</v>
      </c>
      <c r="K28" s="77">
        <v>12</v>
      </c>
      <c r="L28" s="77"/>
      <c r="M28" s="77"/>
      <c r="N28" s="77"/>
      <c r="O28" s="77"/>
      <c r="P28" s="77">
        <v>4</v>
      </c>
      <c r="Q28" s="77">
        <v>36</v>
      </c>
      <c r="R28" s="82">
        <v>36</v>
      </c>
      <c r="S28" s="62"/>
      <c r="T28" s="62"/>
      <c r="U28" s="62"/>
      <c r="V28" s="62"/>
      <c r="W28" s="62"/>
      <c r="X28" s="62"/>
    </row>
    <row r="29" spans="1:24" ht="15" customHeight="1">
      <c r="A29" s="9" t="s">
        <v>194</v>
      </c>
      <c r="B29" s="76" t="s">
        <v>203</v>
      </c>
      <c r="C29" s="77"/>
      <c r="D29" s="119"/>
      <c r="E29" s="77">
        <v>32</v>
      </c>
      <c r="F29" s="79">
        <v>32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>
        <v>16</v>
      </c>
      <c r="R29" s="82">
        <v>16</v>
      </c>
      <c r="S29" s="69"/>
      <c r="T29" s="69"/>
      <c r="U29" s="69"/>
      <c r="V29" s="69"/>
      <c r="W29" s="69"/>
      <c r="X29" s="69"/>
    </row>
    <row r="30" spans="1:24" ht="22.5" customHeight="1">
      <c r="A30" s="6"/>
      <c r="B30" s="1" t="s">
        <v>63</v>
      </c>
      <c r="C30" s="29"/>
      <c r="D30" s="29"/>
      <c r="E30" s="5">
        <f>E31+E38+E41+E55</f>
        <v>2952</v>
      </c>
      <c r="F30" s="65">
        <f t="shared" ref="F30:P30" si="6">F31+F38+F41+F55</f>
        <v>10</v>
      </c>
      <c r="G30" s="65">
        <f t="shared" si="6"/>
        <v>2894</v>
      </c>
      <c r="H30" s="65">
        <f t="shared" si="6"/>
        <v>919</v>
      </c>
      <c r="I30" s="65">
        <f t="shared" si="6"/>
        <v>1009</v>
      </c>
      <c r="J30" s="70"/>
      <c r="K30" s="70"/>
      <c r="L30" s="65">
        <f t="shared" si="6"/>
        <v>40</v>
      </c>
      <c r="M30" s="65">
        <f t="shared" si="6"/>
        <v>828</v>
      </c>
      <c r="N30" s="65">
        <f t="shared" si="6"/>
        <v>12</v>
      </c>
      <c r="O30" s="65">
        <f t="shared" si="6"/>
        <v>84</v>
      </c>
      <c r="P30" s="65">
        <f t="shared" si="6"/>
        <v>50</v>
      </c>
      <c r="Q30" s="5"/>
      <c r="R30" s="5"/>
      <c r="S30" s="5"/>
      <c r="T30" s="5"/>
      <c r="U30" s="5"/>
      <c r="V30" s="5"/>
      <c r="W30" s="5"/>
      <c r="X30" s="5"/>
    </row>
    <row r="31" spans="1:24" ht="21.75" customHeight="1">
      <c r="A31" s="5" t="s">
        <v>64</v>
      </c>
      <c r="B31" s="1" t="s">
        <v>19</v>
      </c>
      <c r="C31" s="29"/>
      <c r="D31" s="29"/>
      <c r="E31" s="5">
        <f t="shared" ref="E31:P31" si="7">SUM(E32:E37)</f>
        <v>468</v>
      </c>
      <c r="F31" s="65">
        <f t="shared" si="7"/>
        <v>0</v>
      </c>
      <c r="G31" s="65">
        <f t="shared" si="7"/>
        <v>468</v>
      </c>
      <c r="H31" s="65">
        <f t="shared" si="7"/>
        <v>134</v>
      </c>
      <c r="I31" s="65">
        <f t="shared" si="7"/>
        <v>326</v>
      </c>
      <c r="J31" s="70"/>
      <c r="K31" s="70"/>
      <c r="L31" s="65">
        <f t="shared" si="7"/>
        <v>0</v>
      </c>
      <c r="M31" s="65">
        <f t="shared" si="7"/>
        <v>0</v>
      </c>
      <c r="N31" s="65">
        <f t="shared" si="7"/>
        <v>0</v>
      </c>
      <c r="O31" s="65">
        <f t="shared" si="7"/>
        <v>0</v>
      </c>
      <c r="P31" s="65">
        <f t="shared" si="7"/>
        <v>8</v>
      </c>
      <c r="Q31" s="5"/>
      <c r="R31" s="5"/>
      <c r="S31" s="5"/>
      <c r="T31" s="5"/>
      <c r="U31" s="5"/>
      <c r="V31" s="5"/>
      <c r="W31" s="5"/>
      <c r="X31" s="5"/>
    </row>
    <row r="32" spans="1:24" ht="15.75" customHeight="1">
      <c r="A32" s="8" t="s">
        <v>65</v>
      </c>
      <c r="B32" s="9" t="s">
        <v>20</v>
      </c>
      <c r="C32" s="29"/>
      <c r="D32" s="28">
        <v>3</v>
      </c>
      <c r="E32" s="5">
        <v>48</v>
      </c>
      <c r="F32" s="6">
        <v>0</v>
      </c>
      <c r="G32" s="5">
        <v>48</v>
      </c>
      <c r="H32" s="6">
        <v>32</v>
      </c>
      <c r="I32" s="6">
        <v>14</v>
      </c>
      <c r="J32" s="73"/>
      <c r="K32" s="73"/>
      <c r="L32" s="6"/>
      <c r="M32" s="6"/>
      <c r="N32" s="6"/>
      <c r="O32" s="6"/>
      <c r="P32" s="6">
        <v>2</v>
      </c>
      <c r="Q32" s="6"/>
      <c r="R32" s="6"/>
      <c r="S32" s="37">
        <v>48</v>
      </c>
      <c r="T32" s="26"/>
      <c r="U32" s="25"/>
      <c r="V32" s="26"/>
      <c r="W32" s="5"/>
      <c r="X32" s="29"/>
    </row>
    <row r="33" spans="1:24">
      <c r="A33" s="8" t="s">
        <v>66</v>
      </c>
      <c r="B33" s="9" t="s">
        <v>7</v>
      </c>
      <c r="C33" s="28"/>
      <c r="D33" s="28">
        <v>4</v>
      </c>
      <c r="E33" s="5">
        <v>48</v>
      </c>
      <c r="F33" s="6">
        <v>0</v>
      </c>
      <c r="G33" s="5">
        <v>48</v>
      </c>
      <c r="H33" s="6">
        <v>14</v>
      </c>
      <c r="I33" s="6">
        <v>32</v>
      </c>
      <c r="J33" s="73"/>
      <c r="K33" s="73"/>
      <c r="L33" s="6"/>
      <c r="M33" s="6"/>
      <c r="N33" s="6"/>
      <c r="O33" s="6"/>
      <c r="P33" s="6">
        <v>2</v>
      </c>
      <c r="Q33" s="6"/>
      <c r="R33" s="6"/>
      <c r="S33" s="5"/>
      <c r="T33" s="26">
        <v>48</v>
      </c>
      <c r="U33" s="25"/>
      <c r="V33" s="25"/>
      <c r="W33" s="5"/>
      <c r="X33" s="29"/>
    </row>
    <row r="34" spans="1:24" ht="24.75" customHeight="1">
      <c r="A34" s="8" t="s">
        <v>67</v>
      </c>
      <c r="B34" s="9" t="s">
        <v>13</v>
      </c>
      <c r="C34" s="85"/>
      <c r="D34" s="85">
        <v>7</v>
      </c>
      <c r="E34" s="86">
        <v>172</v>
      </c>
      <c r="F34" s="85"/>
      <c r="G34" s="86">
        <v>172</v>
      </c>
      <c r="H34" s="85">
        <v>40</v>
      </c>
      <c r="I34" s="85">
        <v>130</v>
      </c>
      <c r="J34" s="85"/>
      <c r="K34" s="85"/>
      <c r="L34" s="85"/>
      <c r="M34" s="85"/>
      <c r="N34" s="85"/>
      <c r="O34" s="86"/>
      <c r="P34" s="85">
        <v>2</v>
      </c>
      <c r="Q34" s="86"/>
      <c r="R34" s="86"/>
      <c r="S34" s="85">
        <v>34</v>
      </c>
      <c r="T34" s="85">
        <v>34</v>
      </c>
      <c r="U34" s="85">
        <v>34</v>
      </c>
      <c r="V34" s="85">
        <v>34</v>
      </c>
      <c r="W34" s="85">
        <v>36</v>
      </c>
      <c r="X34" s="85"/>
    </row>
    <row r="35" spans="1:24">
      <c r="A35" s="100" t="s">
        <v>68</v>
      </c>
      <c r="B35" s="102" t="s">
        <v>6</v>
      </c>
      <c r="C35" s="98"/>
      <c r="D35" s="30">
        <v>7</v>
      </c>
      <c r="E35" s="98">
        <v>160</v>
      </c>
      <c r="F35" s="92">
        <v>0</v>
      </c>
      <c r="G35" s="98">
        <v>160</v>
      </c>
      <c r="H35" s="92">
        <v>36</v>
      </c>
      <c r="I35" s="92">
        <v>124</v>
      </c>
      <c r="J35" s="71"/>
      <c r="K35" s="71"/>
      <c r="L35" s="98"/>
      <c r="M35" s="98"/>
      <c r="N35" s="98"/>
      <c r="O35" s="98"/>
      <c r="P35" s="92"/>
      <c r="Q35" s="98"/>
      <c r="R35" s="98"/>
      <c r="S35" s="92">
        <v>34</v>
      </c>
      <c r="T35" s="92">
        <v>30</v>
      </c>
      <c r="U35" s="92">
        <v>22</v>
      </c>
      <c r="V35" s="92">
        <v>34</v>
      </c>
      <c r="W35" s="92">
        <v>40</v>
      </c>
      <c r="X35" s="92"/>
    </row>
    <row r="36" spans="1:24" ht="3" customHeight="1">
      <c r="A36" s="101"/>
      <c r="B36" s="103"/>
      <c r="C36" s="104"/>
      <c r="D36" s="31"/>
      <c r="E36" s="99"/>
      <c r="F36" s="93"/>
      <c r="G36" s="99"/>
      <c r="H36" s="93"/>
      <c r="I36" s="93"/>
      <c r="J36" s="72"/>
      <c r="K36" s="72"/>
      <c r="L36" s="99"/>
      <c r="M36" s="99"/>
      <c r="N36" s="99"/>
      <c r="O36" s="99"/>
      <c r="P36" s="94"/>
      <c r="Q36" s="99"/>
      <c r="R36" s="99"/>
      <c r="S36" s="93"/>
      <c r="T36" s="93"/>
      <c r="U36" s="93"/>
      <c r="V36" s="93"/>
      <c r="W36" s="93"/>
      <c r="X36" s="93"/>
    </row>
    <row r="37" spans="1:24" ht="13.5" customHeight="1">
      <c r="A37" s="8" t="s">
        <v>69</v>
      </c>
      <c r="B37" s="9" t="s">
        <v>21</v>
      </c>
      <c r="C37" s="28"/>
      <c r="D37" s="28">
        <v>4</v>
      </c>
      <c r="E37" s="5">
        <v>40</v>
      </c>
      <c r="F37" s="6">
        <v>0</v>
      </c>
      <c r="G37" s="5">
        <v>40</v>
      </c>
      <c r="H37" s="6">
        <v>12</v>
      </c>
      <c r="I37" s="6">
        <v>26</v>
      </c>
      <c r="J37" s="73"/>
      <c r="K37" s="73"/>
      <c r="L37" s="6"/>
      <c r="M37" s="6"/>
      <c r="N37" s="6"/>
      <c r="O37" s="6"/>
      <c r="P37" s="6">
        <v>2</v>
      </c>
      <c r="Q37" s="6"/>
      <c r="R37" s="6"/>
      <c r="S37" s="6"/>
      <c r="T37" s="6">
        <v>40</v>
      </c>
      <c r="U37" s="6"/>
      <c r="V37" s="6"/>
      <c r="W37" s="26"/>
      <c r="X37" s="29"/>
    </row>
    <row r="38" spans="1:24" ht="22.5" customHeight="1">
      <c r="A38" s="7" t="s">
        <v>70</v>
      </c>
      <c r="B38" s="1" t="s">
        <v>71</v>
      </c>
      <c r="C38" s="28"/>
      <c r="D38" s="28"/>
      <c r="E38" s="5">
        <f>SUM(E39:E40)</f>
        <v>144</v>
      </c>
      <c r="F38" s="5">
        <f t="shared" ref="F38:P38" si="8">SUM(F39:F40)</f>
        <v>0</v>
      </c>
      <c r="G38" s="5">
        <f t="shared" si="8"/>
        <v>144</v>
      </c>
      <c r="H38" s="5">
        <f t="shared" si="8"/>
        <v>39</v>
      </c>
      <c r="I38" s="5">
        <f t="shared" si="8"/>
        <v>101</v>
      </c>
      <c r="J38" s="70"/>
      <c r="K38" s="70"/>
      <c r="L38" s="5">
        <f t="shared" si="8"/>
        <v>0</v>
      </c>
      <c r="M38" s="5">
        <f t="shared" si="8"/>
        <v>0</v>
      </c>
      <c r="N38" s="5">
        <f t="shared" si="8"/>
        <v>0</v>
      </c>
      <c r="O38" s="5">
        <f t="shared" si="8"/>
        <v>0</v>
      </c>
      <c r="P38" s="5">
        <f t="shared" si="8"/>
        <v>4</v>
      </c>
      <c r="Q38" s="5"/>
      <c r="R38" s="5"/>
      <c r="S38" s="5"/>
      <c r="T38" s="5"/>
      <c r="U38" s="5"/>
      <c r="V38" s="5"/>
      <c r="W38" s="5"/>
      <c r="X38" s="29"/>
    </row>
    <row r="39" spans="1:24" ht="15" customHeight="1">
      <c r="A39" s="8" t="s">
        <v>72</v>
      </c>
      <c r="B39" s="9" t="s">
        <v>18</v>
      </c>
      <c r="C39" s="28"/>
      <c r="D39" s="28">
        <v>4</v>
      </c>
      <c r="E39" s="5">
        <v>66</v>
      </c>
      <c r="F39" s="6">
        <v>0</v>
      </c>
      <c r="G39" s="5">
        <v>66</v>
      </c>
      <c r="H39" s="6">
        <v>18</v>
      </c>
      <c r="I39" s="6">
        <v>46</v>
      </c>
      <c r="J39" s="73"/>
      <c r="K39" s="73"/>
      <c r="L39" s="6"/>
      <c r="M39" s="6"/>
      <c r="N39" s="6"/>
      <c r="O39" s="6"/>
      <c r="P39" s="6">
        <v>2</v>
      </c>
      <c r="Q39" s="6"/>
      <c r="R39" s="6"/>
      <c r="S39" s="6">
        <v>36</v>
      </c>
      <c r="T39" s="6">
        <v>30</v>
      </c>
      <c r="U39" s="5"/>
      <c r="V39" s="5"/>
      <c r="W39" s="5"/>
      <c r="X39" s="29"/>
    </row>
    <row r="40" spans="1:24" ht="35.25" customHeight="1">
      <c r="A40" s="8" t="s">
        <v>73</v>
      </c>
      <c r="B40" s="9" t="s">
        <v>74</v>
      </c>
      <c r="C40" s="28"/>
      <c r="D40" s="67" t="s">
        <v>183</v>
      </c>
      <c r="E40" s="5">
        <v>78</v>
      </c>
      <c r="F40" s="6">
        <v>0</v>
      </c>
      <c r="G40" s="5">
        <v>78</v>
      </c>
      <c r="H40" s="6">
        <v>21</v>
      </c>
      <c r="I40" s="6">
        <v>55</v>
      </c>
      <c r="J40" s="73"/>
      <c r="K40" s="73"/>
      <c r="L40" s="6"/>
      <c r="M40" s="6"/>
      <c r="N40" s="6"/>
      <c r="O40" s="6"/>
      <c r="P40" s="6">
        <v>2</v>
      </c>
      <c r="Q40" s="6"/>
      <c r="R40" s="6"/>
      <c r="S40" s="6">
        <v>36</v>
      </c>
      <c r="T40" s="6">
        <v>42</v>
      </c>
      <c r="U40" s="5"/>
      <c r="V40" s="5"/>
      <c r="W40" s="5"/>
      <c r="X40" s="29"/>
    </row>
    <row r="41" spans="1:24" ht="15" customHeight="1">
      <c r="A41" s="7" t="s">
        <v>75</v>
      </c>
      <c r="B41" s="1" t="s">
        <v>76</v>
      </c>
      <c r="C41" s="28"/>
      <c r="D41" s="28"/>
      <c r="E41" s="5">
        <f>SUM(E42:E50)</f>
        <v>612</v>
      </c>
      <c r="F41" s="5">
        <f t="shared" ref="F41:P41" si="9">SUM(F42:F50)</f>
        <v>0</v>
      </c>
      <c r="G41" s="5">
        <f t="shared" si="9"/>
        <v>612</v>
      </c>
      <c r="H41" s="5">
        <f t="shared" si="9"/>
        <v>274</v>
      </c>
      <c r="I41" s="5">
        <f t="shared" si="9"/>
        <v>306</v>
      </c>
      <c r="J41" s="70"/>
      <c r="K41" s="70"/>
      <c r="L41" s="5">
        <f t="shared" si="9"/>
        <v>0</v>
      </c>
      <c r="M41" s="5">
        <f t="shared" si="9"/>
        <v>0</v>
      </c>
      <c r="N41" s="5">
        <f t="shared" si="9"/>
        <v>8</v>
      </c>
      <c r="O41" s="5">
        <f t="shared" si="9"/>
        <v>12</v>
      </c>
      <c r="P41" s="5">
        <f t="shared" si="9"/>
        <v>12</v>
      </c>
      <c r="Q41" s="5"/>
      <c r="R41" s="5"/>
      <c r="S41" s="5"/>
      <c r="T41" s="5"/>
      <c r="U41" s="5"/>
      <c r="V41" s="5"/>
      <c r="W41" s="5"/>
      <c r="X41" s="29"/>
    </row>
    <row r="42" spans="1:24" ht="16.5" customHeight="1">
      <c r="A42" s="8" t="s">
        <v>77</v>
      </c>
      <c r="B42" s="9" t="s">
        <v>23</v>
      </c>
      <c r="C42" s="28"/>
      <c r="D42" s="28">
        <v>4</v>
      </c>
      <c r="E42" s="5">
        <v>90</v>
      </c>
      <c r="F42" s="6">
        <v>0</v>
      </c>
      <c r="G42" s="5">
        <v>90</v>
      </c>
      <c r="H42" s="6">
        <v>8</v>
      </c>
      <c r="I42" s="6">
        <v>80</v>
      </c>
      <c r="J42" s="73"/>
      <c r="K42" s="73"/>
      <c r="L42" s="5"/>
      <c r="M42" s="5"/>
      <c r="N42" s="5"/>
      <c r="O42" s="5"/>
      <c r="P42" s="6">
        <v>2</v>
      </c>
      <c r="Q42" s="5"/>
      <c r="R42" s="5"/>
      <c r="S42" s="6">
        <v>45</v>
      </c>
      <c r="T42" s="6">
        <v>45</v>
      </c>
      <c r="U42" s="6"/>
      <c r="V42" s="6"/>
      <c r="W42" s="5"/>
      <c r="X42" s="29"/>
    </row>
    <row r="43" spans="1:24" ht="14.25" customHeight="1">
      <c r="A43" s="8" t="s">
        <v>78</v>
      </c>
      <c r="B43" s="9" t="s">
        <v>25</v>
      </c>
      <c r="C43" s="28">
        <v>4</v>
      </c>
      <c r="D43" s="28"/>
      <c r="E43" s="5">
        <v>118</v>
      </c>
      <c r="F43" s="6">
        <v>0</v>
      </c>
      <c r="G43" s="5">
        <v>118</v>
      </c>
      <c r="H43" s="6">
        <v>48</v>
      </c>
      <c r="I43" s="6">
        <v>60</v>
      </c>
      <c r="J43" s="73"/>
      <c r="K43" s="73"/>
      <c r="L43" s="5"/>
      <c r="M43" s="5"/>
      <c r="N43" s="5">
        <v>4</v>
      </c>
      <c r="O43" s="5">
        <v>6</v>
      </c>
      <c r="P43" s="6"/>
      <c r="Q43" s="5"/>
      <c r="R43" s="5"/>
      <c r="S43" s="6">
        <v>68</v>
      </c>
      <c r="T43" s="6">
        <v>50</v>
      </c>
      <c r="U43" s="6"/>
      <c r="V43" s="6"/>
      <c r="W43" s="5"/>
      <c r="X43" s="29"/>
    </row>
    <row r="44" spans="1:24" ht="15" customHeight="1">
      <c r="A44" s="8" t="s">
        <v>79</v>
      </c>
      <c r="B44" s="9" t="s">
        <v>80</v>
      </c>
      <c r="C44" s="28"/>
      <c r="D44" s="28">
        <v>4</v>
      </c>
      <c r="E44" s="5">
        <v>100</v>
      </c>
      <c r="F44" s="6">
        <v>0</v>
      </c>
      <c r="G44" s="5">
        <v>100</v>
      </c>
      <c r="H44" s="6">
        <v>60</v>
      </c>
      <c r="I44" s="6">
        <v>38</v>
      </c>
      <c r="J44" s="73"/>
      <c r="K44" s="73"/>
      <c r="L44" s="5"/>
      <c r="M44" s="5"/>
      <c r="N44" s="5"/>
      <c r="O44" s="5"/>
      <c r="P44" s="6">
        <v>2</v>
      </c>
      <c r="Q44" s="5"/>
      <c r="R44" s="5"/>
      <c r="S44" s="6">
        <v>50</v>
      </c>
      <c r="T44" s="6">
        <v>50</v>
      </c>
      <c r="U44" s="6"/>
      <c r="V44" s="6"/>
      <c r="W44" s="5"/>
      <c r="X44" s="29"/>
    </row>
    <row r="45" spans="1:24" ht="15.75" customHeight="1">
      <c r="A45" s="8" t="s">
        <v>81</v>
      </c>
      <c r="B45" s="9" t="s">
        <v>26</v>
      </c>
      <c r="C45" s="92">
        <v>4</v>
      </c>
      <c r="D45" s="28"/>
      <c r="E45" s="5">
        <v>60</v>
      </c>
      <c r="F45" s="6">
        <v>0</v>
      </c>
      <c r="G45" s="5">
        <v>60</v>
      </c>
      <c r="H45" s="6">
        <v>40</v>
      </c>
      <c r="I45" s="6">
        <v>18</v>
      </c>
      <c r="J45" s="73"/>
      <c r="K45" s="73"/>
      <c r="L45" s="5"/>
      <c r="M45" s="5"/>
      <c r="N45" s="5"/>
      <c r="O45" s="5"/>
      <c r="P45" s="6">
        <v>2</v>
      </c>
      <c r="Q45" s="5"/>
      <c r="R45" s="5"/>
      <c r="S45" s="6">
        <v>34</v>
      </c>
      <c r="T45" s="6">
        <v>26</v>
      </c>
      <c r="U45" s="6"/>
      <c r="V45" s="6"/>
      <c r="W45" s="5"/>
      <c r="X45" s="29"/>
    </row>
    <row r="46" spans="1:24" ht="17.25" customHeight="1">
      <c r="A46" s="8" t="s">
        <v>82</v>
      </c>
      <c r="B46" s="9" t="s">
        <v>24</v>
      </c>
      <c r="C46" s="94"/>
      <c r="D46" s="28"/>
      <c r="E46" s="5">
        <v>60</v>
      </c>
      <c r="F46" s="6">
        <v>0</v>
      </c>
      <c r="G46" s="5">
        <v>60</v>
      </c>
      <c r="H46" s="6">
        <v>40</v>
      </c>
      <c r="I46" s="6">
        <v>10</v>
      </c>
      <c r="J46" s="73"/>
      <c r="K46" s="73"/>
      <c r="L46" s="5"/>
      <c r="M46" s="5"/>
      <c r="N46" s="5">
        <v>4</v>
      </c>
      <c r="O46" s="5">
        <v>6</v>
      </c>
      <c r="P46" s="6"/>
      <c r="Q46" s="5"/>
      <c r="R46" s="5"/>
      <c r="S46" s="6">
        <v>34</v>
      </c>
      <c r="T46" s="6">
        <v>26</v>
      </c>
      <c r="U46" s="6"/>
      <c r="V46" s="26"/>
      <c r="W46" s="5"/>
      <c r="X46" s="29"/>
    </row>
    <row r="47" spans="1:24">
      <c r="A47" s="8" t="s">
        <v>83</v>
      </c>
      <c r="B47" s="9" t="s">
        <v>126</v>
      </c>
      <c r="C47" s="28"/>
      <c r="D47" s="67" t="s">
        <v>183</v>
      </c>
      <c r="E47" s="5">
        <v>36</v>
      </c>
      <c r="F47" s="6">
        <v>0</v>
      </c>
      <c r="G47" s="5">
        <v>36</v>
      </c>
      <c r="H47" s="6">
        <v>6</v>
      </c>
      <c r="I47" s="6">
        <v>28</v>
      </c>
      <c r="J47" s="73"/>
      <c r="K47" s="73"/>
      <c r="L47" s="5"/>
      <c r="M47" s="5"/>
      <c r="N47" s="5"/>
      <c r="O47" s="5"/>
      <c r="P47" s="6">
        <v>2</v>
      </c>
      <c r="Q47" s="5"/>
      <c r="R47" s="5"/>
      <c r="S47" s="26"/>
      <c r="T47" s="37">
        <v>36</v>
      </c>
      <c r="U47" s="5"/>
      <c r="V47" s="6"/>
      <c r="W47" s="5"/>
      <c r="X47" s="29"/>
    </row>
    <row r="48" spans="1:24" ht="16.5" customHeight="1">
      <c r="A48" s="8" t="s">
        <v>84</v>
      </c>
      <c r="B48" s="9" t="s">
        <v>127</v>
      </c>
      <c r="C48" s="28"/>
      <c r="D48" s="28">
        <v>3</v>
      </c>
      <c r="E48" s="5">
        <v>40</v>
      </c>
      <c r="F48" s="6">
        <v>0</v>
      </c>
      <c r="G48" s="5">
        <v>40</v>
      </c>
      <c r="H48" s="6">
        <f>SUM(G48-I48)</f>
        <v>32</v>
      </c>
      <c r="I48" s="6">
        <v>8</v>
      </c>
      <c r="J48" s="73"/>
      <c r="K48" s="73"/>
      <c r="L48" s="5"/>
      <c r="M48" s="5"/>
      <c r="N48" s="5"/>
      <c r="O48" s="5"/>
      <c r="P48" s="6"/>
      <c r="Q48" s="5"/>
      <c r="R48" s="5"/>
      <c r="S48" s="6">
        <v>40</v>
      </c>
      <c r="T48" s="6"/>
      <c r="U48" s="6"/>
      <c r="V48" s="26"/>
      <c r="W48" s="26"/>
      <c r="X48" s="29"/>
    </row>
    <row r="49" spans="1:24" ht="16.5" customHeight="1">
      <c r="A49" s="8" t="s">
        <v>85</v>
      </c>
      <c r="B49" s="9" t="s">
        <v>27</v>
      </c>
      <c r="C49" s="28"/>
      <c r="D49" s="28">
        <v>3</v>
      </c>
      <c r="E49" s="5">
        <v>40</v>
      </c>
      <c r="F49" s="6">
        <v>0</v>
      </c>
      <c r="G49" s="5">
        <v>40</v>
      </c>
      <c r="H49" s="6">
        <v>20</v>
      </c>
      <c r="I49" s="6">
        <v>18</v>
      </c>
      <c r="J49" s="73"/>
      <c r="K49" s="73"/>
      <c r="L49" s="5"/>
      <c r="M49" s="5"/>
      <c r="N49" s="5"/>
      <c r="O49" s="5"/>
      <c r="P49" s="6">
        <v>2</v>
      </c>
      <c r="Q49" s="5"/>
      <c r="R49" s="5"/>
      <c r="S49" s="37">
        <v>40</v>
      </c>
      <c r="T49" s="63"/>
      <c r="U49" s="6"/>
      <c r="V49" s="6"/>
      <c r="W49" s="26"/>
      <c r="X49" s="29"/>
    </row>
    <row r="50" spans="1:24">
      <c r="A50" s="8" t="s">
        <v>86</v>
      </c>
      <c r="B50" s="9" t="s">
        <v>128</v>
      </c>
      <c r="C50" s="28"/>
      <c r="D50" s="28">
        <v>6</v>
      </c>
      <c r="E50" s="5">
        <v>68</v>
      </c>
      <c r="F50" s="6">
        <v>0</v>
      </c>
      <c r="G50" s="5">
        <v>68</v>
      </c>
      <c r="H50" s="6">
        <v>20</v>
      </c>
      <c r="I50" s="6">
        <v>46</v>
      </c>
      <c r="J50" s="73"/>
      <c r="K50" s="73"/>
      <c r="L50" s="5"/>
      <c r="M50" s="5"/>
      <c r="N50" s="5"/>
      <c r="O50" s="5"/>
      <c r="P50" s="6">
        <v>2</v>
      </c>
      <c r="Q50" s="5"/>
      <c r="R50" s="5"/>
      <c r="S50" s="5"/>
      <c r="T50" s="26"/>
      <c r="U50" s="53">
        <v>32</v>
      </c>
      <c r="V50" s="53">
        <v>36</v>
      </c>
      <c r="W50" s="5"/>
      <c r="X50" s="29"/>
    </row>
    <row r="51" spans="1:24">
      <c r="A51" s="8"/>
      <c r="B51" s="4" t="s">
        <v>177</v>
      </c>
      <c r="C51" s="63"/>
      <c r="D51" s="63"/>
      <c r="E51" s="62"/>
      <c r="F51" s="63"/>
      <c r="G51" s="62"/>
      <c r="H51" s="63"/>
      <c r="I51" s="63"/>
      <c r="J51" s="73"/>
      <c r="K51" s="73"/>
      <c r="L51" s="62"/>
      <c r="M51" s="62"/>
      <c r="N51" s="62"/>
      <c r="O51" s="62"/>
      <c r="P51" s="63"/>
      <c r="Q51" s="62"/>
      <c r="R51" s="62"/>
      <c r="S51" s="62"/>
      <c r="T51" s="63"/>
      <c r="U51" s="63"/>
      <c r="V51" s="63"/>
      <c r="W51" s="62"/>
      <c r="X51" s="62"/>
    </row>
    <row r="52" spans="1:24">
      <c r="A52" s="8" t="s">
        <v>178</v>
      </c>
      <c r="B52" s="23" t="s">
        <v>180</v>
      </c>
      <c r="C52" s="27"/>
      <c r="D52" s="27">
        <v>3</v>
      </c>
      <c r="E52" s="27">
        <v>36</v>
      </c>
      <c r="F52" s="27"/>
      <c r="G52" s="27">
        <v>36</v>
      </c>
      <c r="H52" s="27">
        <v>20</v>
      </c>
      <c r="I52" s="27">
        <v>14</v>
      </c>
      <c r="J52" s="27"/>
      <c r="K52" s="27"/>
      <c r="L52" s="62"/>
      <c r="M52" s="62"/>
      <c r="N52" s="62"/>
      <c r="O52" s="62"/>
      <c r="P52" s="63">
        <v>2</v>
      </c>
      <c r="Q52" s="62"/>
      <c r="R52" s="62"/>
      <c r="S52" s="63">
        <v>36</v>
      </c>
      <c r="T52" s="63"/>
      <c r="U52" s="63"/>
      <c r="V52" s="63"/>
      <c r="W52" s="62"/>
      <c r="X52" s="62"/>
    </row>
    <row r="53" spans="1:24" ht="22.5">
      <c r="A53" s="8" t="s">
        <v>179</v>
      </c>
      <c r="B53" s="23" t="s">
        <v>181</v>
      </c>
      <c r="C53" s="27"/>
      <c r="D53" s="27">
        <v>5</v>
      </c>
      <c r="E53" s="11">
        <v>72</v>
      </c>
      <c r="F53" s="27"/>
      <c r="G53" s="11">
        <v>72</v>
      </c>
      <c r="H53" s="27">
        <v>36</v>
      </c>
      <c r="I53" s="27">
        <v>34</v>
      </c>
      <c r="J53" s="27"/>
      <c r="K53" s="27"/>
      <c r="L53" s="62"/>
      <c r="M53" s="62"/>
      <c r="N53" s="62"/>
      <c r="O53" s="62"/>
      <c r="P53" s="63">
        <v>2</v>
      </c>
      <c r="Q53" s="62"/>
      <c r="R53" s="62"/>
      <c r="S53" s="62"/>
      <c r="T53" s="63"/>
      <c r="U53" s="63">
        <v>72</v>
      </c>
      <c r="V53" s="63"/>
      <c r="W53" s="63"/>
      <c r="X53" s="62"/>
    </row>
    <row r="54" spans="1:24" ht="14.25" customHeight="1">
      <c r="A54" s="7" t="s">
        <v>88</v>
      </c>
      <c r="B54" s="5" t="s">
        <v>89</v>
      </c>
      <c r="C54" s="29"/>
      <c r="D54" s="29"/>
      <c r="E54" s="5"/>
      <c r="F54" s="5"/>
      <c r="G54" s="5"/>
      <c r="H54" s="5"/>
      <c r="I54" s="5"/>
      <c r="J54" s="70"/>
      <c r="K54" s="7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9"/>
    </row>
    <row r="55" spans="1:24">
      <c r="A55" s="7" t="s">
        <v>90</v>
      </c>
      <c r="B55" s="5"/>
      <c r="C55" s="29"/>
      <c r="D55" s="29"/>
      <c r="E55" s="5">
        <f>E56+E70+E77+E92+E84+E102+E113</f>
        <v>1728</v>
      </c>
      <c r="F55" s="65">
        <f t="shared" ref="F55:P55" si="10">F56+F70+F77+F92+F84+F102+F113</f>
        <v>10</v>
      </c>
      <c r="G55" s="65">
        <f t="shared" si="10"/>
        <v>1670</v>
      </c>
      <c r="H55" s="65">
        <f t="shared" si="10"/>
        <v>472</v>
      </c>
      <c r="I55" s="65">
        <f t="shared" si="10"/>
        <v>276</v>
      </c>
      <c r="J55" s="70"/>
      <c r="K55" s="70"/>
      <c r="L55" s="65">
        <f t="shared" si="10"/>
        <v>40</v>
      </c>
      <c r="M55" s="65">
        <f t="shared" si="10"/>
        <v>828</v>
      </c>
      <c r="N55" s="65">
        <f t="shared" si="10"/>
        <v>4</v>
      </c>
      <c r="O55" s="65">
        <f t="shared" si="10"/>
        <v>72</v>
      </c>
      <c r="P55" s="65">
        <f t="shared" si="10"/>
        <v>26</v>
      </c>
      <c r="Q55" s="5"/>
      <c r="R55" s="5"/>
      <c r="S55" s="5"/>
      <c r="T55" s="5"/>
      <c r="U55" s="5"/>
      <c r="V55" s="5"/>
      <c r="W55" s="5"/>
      <c r="X55" s="29"/>
    </row>
    <row r="56" spans="1:24" ht="27" customHeight="1">
      <c r="A56" s="7" t="s">
        <v>91</v>
      </c>
      <c r="B56" s="10" t="s">
        <v>92</v>
      </c>
      <c r="C56" s="28"/>
      <c r="D56" s="28"/>
      <c r="E56" s="5">
        <f>E57+E58+E60+E62+E64+E66+E67</f>
        <v>568</v>
      </c>
      <c r="F56" s="65">
        <f t="shared" ref="F56:P56" si="11">F57+F58+F60+F62+F64+F66+F67</f>
        <v>0</v>
      </c>
      <c r="G56" s="65">
        <f>G57+G58+G60+G62+G64+G66+G67</f>
        <v>568</v>
      </c>
      <c r="H56" s="65">
        <f t="shared" si="11"/>
        <v>162</v>
      </c>
      <c r="I56" s="65">
        <f t="shared" si="11"/>
        <v>142</v>
      </c>
      <c r="J56" s="70"/>
      <c r="K56" s="70"/>
      <c r="L56" s="65">
        <f t="shared" si="11"/>
        <v>20</v>
      </c>
      <c r="M56" s="65">
        <f t="shared" si="11"/>
        <v>216</v>
      </c>
      <c r="N56" s="65">
        <f t="shared" si="11"/>
        <v>4</v>
      </c>
      <c r="O56" s="65">
        <f t="shared" si="11"/>
        <v>18</v>
      </c>
      <c r="P56" s="65">
        <f t="shared" si="11"/>
        <v>6</v>
      </c>
      <c r="Q56" s="5"/>
      <c r="R56" s="5"/>
      <c r="S56" s="5"/>
      <c r="T56" s="5"/>
      <c r="U56" s="5"/>
      <c r="V56" s="29"/>
      <c r="W56" s="25"/>
      <c r="X56" s="29"/>
    </row>
    <row r="57" spans="1:24" ht="15" customHeight="1">
      <c r="A57" s="57"/>
      <c r="B57" s="58" t="s">
        <v>150</v>
      </c>
      <c r="C57" s="55">
        <v>8</v>
      </c>
      <c r="D57" s="55"/>
      <c r="E57" s="56">
        <v>12</v>
      </c>
      <c r="F57" s="56"/>
      <c r="G57" s="56">
        <v>12</v>
      </c>
      <c r="H57" s="56"/>
      <c r="I57" s="56"/>
      <c r="J57" s="56"/>
      <c r="K57" s="56"/>
      <c r="L57" s="56"/>
      <c r="M57" s="56"/>
      <c r="N57" s="56"/>
      <c r="O57" s="56">
        <v>12</v>
      </c>
      <c r="P57" s="56"/>
      <c r="Q57" s="56"/>
      <c r="R57" s="56"/>
      <c r="S57" s="56"/>
      <c r="T57" s="56"/>
      <c r="U57" s="56"/>
      <c r="V57" s="56"/>
      <c r="W57" s="56"/>
      <c r="X57" s="56">
        <v>12</v>
      </c>
    </row>
    <row r="58" spans="1:24" ht="18" customHeight="1">
      <c r="A58" s="8" t="s">
        <v>93</v>
      </c>
      <c r="B58" s="9" t="s">
        <v>129</v>
      </c>
      <c r="C58" s="28"/>
      <c r="D58" s="28">
        <v>6</v>
      </c>
      <c r="E58" s="5">
        <v>180</v>
      </c>
      <c r="F58" s="6"/>
      <c r="G58" s="5">
        <v>180</v>
      </c>
      <c r="H58" s="6">
        <v>86</v>
      </c>
      <c r="I58" s="6">
        <v>92</v>
      </c>
      <c r="J58" s="73"/>
      <c r="K58" s="73"/>
      <c r="L58" s="29"/>
      <c r="M58" s="5"/>
      <c r="N58" s="5"/>
      <c r="O58" s="5"/>
      <c r="P58" s="6">
        <v>2</v>
      </c>
      <c r="Q58" s="5"/>
      <c r="R58" s="5"/>
      <c r="S58" s="6">
        <v>43</v>
      </c>
      <c r="T58" s="6">
        <v>59</v>
      </c>
      <c r="U58" s="6">
        <v>70</v>
      </c>
      <c r="V58" s="6">
        <v>72</v>
      </c>
      <c r="W58" s="5"/>
      <c r="X58" s="29"/>
    </row>
    <row r="59" spans="1:24" ht="15.75" customHeight="1">
      <c r="A59" s="8"/>
      <c r="B59" s="23" t="s">
        <v>146</v>
      </c>
      <c r="C59" s="11"/>
      <c r="D59" s="11"/>
      <c r="E59" s="11">
        <v>64</v>
      </c>
      <c r="F59" s="6"/>
      <c r="G59" s="5"/>
      <c r="H59" s="6">
        <v>36</v>
      </c>
      <c r="I59" s="27">
        <v>28</v>
      </c>
      <c r="J59" s="27"/>
      <c r="K59" s="27"/>
      <c r="L59" s="5"/>
      <c r="M59" s="5"/>
      <c r="N59" s="5"/>
      <c r="O59" s="5"/>
      <c r="P59" s="6"/>
      <c r="Q59" s="5"/>
      <c r="R59" s="5"/>
      <c r="S59" s="6"/>
      <c r="T59" s="6"/>
      <c r="U59" s="5"/>
      <c r="V59" s="5"/>
      <c r="W59" s="5"/>
      <c r="X59" s="29"/>
    </row>
    <row r="60" spans="1:24" ht="22.5" customHeight="1">
      <c r="A60" s="8" t="s">
        <v>94</v>
      </c>
      <c r="B60" s="9" t="s">
        <v>87</v>
      </c>
      <c r="C60" s="28"/>
      <c r="D60" s="28">
        <v>7</v>
      </c>
      <c r="E60" s="5">
        <v>40</v>
      </c>
      <c r="F60" s="6"/>
      <c r="G60" s="5">
        <v>40</v>
      </c>
      <c r="H60" s="6">
        <v>20</v>
      </c>
      <c r="I60" s="6">
        <v>18</v>
      </c>
      <c r="J60" s="73"/>
      <c r="K60" s="73"/>
      <c r="L60" s="5"/>
      <c r="M60" s="5"/>
      <c r="N60" s="5"/>
      <c r="O60" s="5"/>
      <c r="P60" s="6">
        <v>2</v>
      </c>
      <c r="Q60" s="5"/>
      <c r="R60" s="5"/>
      <c r="S60" s="6"/>
      <c r="T60" s="26"/>
      <c r="U60" s="26">
        <v>40</v>
      </c>
      <c r="V60" s="26">
        <v>34</v>
      </c>
      <c r="W60" s="32">
        <v>36</v>
      </c>
      <c r="X60" s="29"/>
    </row>
    <row r="61" spans="1:24" ht="18" customHeight="1">
      <c r="A61" s="8"/>
      <c r="B61" s="23" t="s">
        <v>146</v>
      </c>
      <c r="C61" s="11"/>
      <c r="D61" s="11"/>
      <c r="E61" s="11">
        <v>70</v>
      </c>
      <c r="F61" s="27"/>
      <c r="G61" s="5"/>
      <c r="H61" s="6">
        <v>30</v>
      </c>
      <c r="I61" s="6">
        <v>40</v>
      </c>
      <c r="J61" s="73"/>
      <c r="K61" s="73"/>
      <c r="L61" s="5"/>
      <c r="M61" s="5"/>
      <c r="N61" s="5"/>
      <c r="O61" s="5"/>
      <c r="P61" s="6"/>
      <c r="Q61" s="6"/>
      <c r="R61" s="6"/>
      <c r="S61" s="6"/>
      <c r="T61" s="6"/>
      <c r="U61" s="6"/>
      <c r="V61" s="6"/>
      <c r="W61" s="6"/>
      <c r="X61" s="28"/>
    </row>
    <row r="62" spans="1:24" ht="26.25" customHeight="1">
      <c r="A62" s="8" t="s">
        <v>95</v>
      </c>
      <c r="B62" s="9" t="s">
        <v>130</v>
      </c>
      <c r="C62" s="28"/>
      <c r="D62" s="28">
        <v>6</v>
      </c>
      <c r="E62" s="5">
        <v>40</v>
      </c>
      <c r="F62" s="6"/>
      <c r="G62" s="5">
        <v>40</v>
      </c>
      <c r="H62" s="6">
        <v>8</v>
      </c>
      <c r="I62" s="6">
        <v>10</v>
      </c>
      <c r="J62" s="73"/>
      <c r="K62" s="73"/>
      <c r="L62" s="64">
        <v>20</v>
      </c>
      <c r="M62" s="64"/>
      <c r="N62" s="64"/>
      <c r="O62" s="64"/>
      <c r="P62" s="6">
        <v>2</v>
      </c>
      <c r="Q62" s="6"/>
      <c r="R62" s="6"/>
      <c r="S62" s="6"/>
      <c r="T62" s="26"/>
      <c r="U62" s="26">
        <v>64</v>
      </c>
      <c r="V62" s="26">
        <v>76</v>
      </c>
      <c r="W62" s="6"/>
      <c r="X62" s="28"/>
    </row>
    <row r="63" spans="1:24" ht="14.25" customHeight="1">
      <c r="A63" s="8"/>
      <c r="B63" s="23" t="s">
        <v>146</v>
      </c>
      <c r="C63" s="11"/>
      <c r="D63" s="11"/>
      <c r="E63" s="11">
        <v>100</v>
      </c>
      <c r="F63" s="6"/>
      <c r="G63" s="5"/>
      <c r="H63" s="6">
        <v>40</v>
      </c>
      <c r="I63" s="6">
        <v>50</v>
      </c>
      <c r="J63" s="73"/>
      <c r="K63" s="73"/>
      <c r="L63" s="64">
        <v>10</v>
      </c>
      <c r="M63" s="64"/>
      <c r="N63" s="64"/>
      <c r="O63" s="64"/>
      <c r="P63" s="6"/>
      <c r="Q63" s="6"/>
      <c r="R63" s="6"/>
      <c r="S63" s="6"/>
      <c r="T63" s="6"/>
      <c r="U63" s="6"/>
      <c r="V63" s="6"/>
      <c r="W63" s="6"/>
      <c r="X63" s="28"/>
    </row>
    <row r="64" spans="1:24" ht="27.75" customHeight="1">
      <c r="A64" s="8" t="s">
        <v>131</v>
      </c>
      <c r="B64" s="6" t="s">
        <v>92</v>
      </c>
      <c r="C64" s="42">
        <v>6</v>
      </c>
      <c r="D64" s="28"/>
      <c r="E64" s="5">
        <v>80</v>
      </c>
      <c r="F64" s="6"/>
      <c r="G64" s="5">
        <v>80</v>
      </c>
      <c r="H64" s="6">
        <v>48</v>
      </c>
      <c r="I64" s="6">
        <v>22</v>
      </c>
      <c r="J64" s="73"/>
      <c r="K64" s="73"/>
      <c r="L64" s="64"/>
      <c r="M64" s="64"/>
      <c r="N64" s="64">
        <v>4</v>
      </c>
      <c r="O64" s="64">
        <v>6</v>
      </c>
      <c r="P64" s="6"/>
      <c r="Q64" s="6"/>
      <c r="R64" s="6"/>
      <c r="S64" s="6"/>
      <c r="T64" s="26">
        <v>60</v>
      </c>
      <c r="U64" s="26">
        <v>62</v>
      </c>
      <c r="V64" s="6">
        <v>62</v>
      </c>
      <c r="W64" s="6"/>
      <c r="X64" s="28"/>
    </row>
    <row r="65" spans="1:24" ht="18" customHeight="1">
      <c r="A65" s="8"/>
      <c r="B65" s="23" t="s">
        <v>146</v>
      </c>
      <c r="C65" s="11"/>
      <c r="D65" s="11"/>
      <c r="E65" s="11">
        <v>104</v>
      </c>
      <c r="F65" s="6"/>
      <c r="G65" s="5"/>
      <c r="H65" s="6">
        <v>50</v>
      </c>
      <c r="I65" s="6">
        <v>54</v>
      </c>
      <c r="J65" s="73"/>
      <c r="K65" s="73"/>
      <c r="L65" s="5"/>
      <c r="M65" s="5"/>
      <c r="N65" s="5"/>
      <c r="O65" s="5"/>
      <c r="P65" s="6"/>
      <c r="Q65" s="6"/>
      <c r="R65" s="6"/>
      <c r="S65" s="6"/>
      <c r="T65" s="6"/>
      <c r="U65" s="6"/>
      <c r="V65" s="6"/>
      <c r="W65" s="6"/>
      <c r="X65" s="28"/>
    </row>
    <row r="66" spans="1:24" ht="18" customHeight="1">
      <c r="A66" s="8" t="s">
        <v>96</v>
      </c>
      <c r="B66" s="50" t="s">
        <v>144</v>
      </c>
      <c r="C66" s="11"/>
      <c r="D66" s="11">
        <v>5</v>
      </c>
      <c r="E66" s="45">
        <v>72</v>
      </c>
      <c r="F66" s="44"/>
      <c r="G66" s="45">
        <v>72</v>
      </c>
      <c r="H66" s="44"/>
      <c r="I66" s="44"/>
      <c r="J66" s="73"/>
      <c r="K66" s="73"/>
      <c r="L66" s="45"/>
      <c r="M66" s="45">
        <v>72</v>
      </c>
      <c r="N66" s="45"/>
      <c r="O66" s="45"/>
      <c r="P66" s="44"/>
      <c r="Q66" s="44"/>
      <c r="R66" s="44"/>
      <c r="S66" s="44"/>
      <c r="T66" s="44">
        <v>36</v>
      </c>
      <c r="U66" s="44">
        <v>36</v>
      </c>
      <c r="V66" s="44"/>
      <c r="W66" s="44"/>
      <c r="X66" s="44"/>
    </row>
    <row r="67" spans="1:24" ht="18" customHeight="1">
      <c r="A67" s="8" t="s">
        <v>97</v>
      </c>
      <c r="B67" s="50" t="s">
        <v>138</v>
      </c>
      <c r="C67" s="11"/>
      <c r="D67" s="89" t="s">
        <v>184</v>
      </c>
      <c r="E67" s="45">
        <v>144</v>
      </c>
      <c r="F67" s="44"/>
      <c r="G67" s="45">
        <v>144</v>
      </c>
      <c r="H67" s="44"/>
      <c r="I67" s="44"/>
      <c r="J67" s="73"/>
      <c r="K67" s="73"/>
      <c r="L67" s="45"/>
      <c r="M67" s="45">
        <v>144</v>
      </c>
      <c r="N67" s="45"/>
      <c r="O67" s="45"/>
      <c r="P67" s="44"/>
      <c r="Q67" s="44"/>
      <c r="R67" s="44"/>
      <c r="S67" s="44"/>
      <c r="T67" s="44"/>
      <c r="U67" s="44"/>
      <c r="V67" s="44"/>
      <c r="W67" s="44">
        <v>12</v>
      </c>
      <c r="X67" s="44">
        <v>132</v>
      </c>
    </row>
    <row r="68" spans="1:24" ht="18" customHeight="1">
      <c r="A68" s="8"/>
      <c r="B68" s="23" t="s">
        <v>146</v>
      </c>
      <c r="C68" s="11"/>
      <c r="D68" s="90"/>
      <c r="E68" s="45"/>
      <c r="F68" s="44"/>
      <c r="G68" s="45"/>
      <c r="H68" s="44"/>
      <c r="I68" s="44"/>
      <c r="J68" s="73"/>
      <c r="K68" s="73"/>
      <c r="L68" s="45"/>
      <c r="M68" s="45"/>
      <c r="N68" s="45"/>
      <c r="O68" s="45"/>
      <c r="P68" s="44"/>
      <c r="Q68" s="44"/>
      <c r="R68" s="44"/>
      <c r="S68" s="44"/>
      <c r="T68" s="44"/>
      <c r="U68" s="44"/>
      <c r="V68" s="44"/>
      <c r="W68" s="44"/>
      <c r="X68" s="44"/>
    </row>
    <row r="69" spans="1:24" ht="18" customHeight="1">
      <c r="A69" s="24" t="s">
        <v>97</v>
      </c>
      <c r="B69" s="51" t="s">
        <v>138</v>
      </c>
      <c r="C69" s="11"/>
      <c r="D69" s="91"/>
      <c r="E69" s="11">
        <v>72</v>
      </c>
      <c r="F69" s="44"/>
      <c r="G69" s="45">
        <v>72</v>
      </c>
      <c r="H69" s="44"/>
      <c r="I69" s="44"/>
      <c r="J69" s="73"/>
      <c r="K69" s="73"/>
      <c r="L69" s="45"/>
      <c r="M69" s="45">
        <v>72</v>
      </c>
      <c r="N69" s="45"/>
      <c r="O69" s="45"/>
      <c r="P69" s="44"/>
      <c r="Q69" s="44"/>
      <c r="R69" s="44"/>
      <c r="S69" s="44"/>
      <c r="T69" s="44"/>
      <c r="U69" s="44"/>
      <c r="V69" s="44"/>
      <c r="W69" s="44"/>
      <c r="X69" s="44">
        <v>72</v>
      </c>
    </row>
    <row r="70" spans="1:24" ht="39" customHeight="1">
      <c r="A70" s="46" t="s">
        <v>98</v>
      </c>
      <c r="B70" s="1" t="s">
        <v>99</v>
      </c>
      <c r="C70" s="11"/>
      <c r="D70" s="11">
        <v>8</v>
      </c>
      <c r="E70" s="11">
        <f>E71+E72+E74</f>
        <v>108</v>
      </c>
      <c r="F70" s="11">
        <f t="shared" ref="F70:P70" si="12">F71+F72+F74</f>
        <v>0</v>
      </c>
      <c r="G70" s="11">
        <f t="shared" si="12"/>
        <v>108</v>
      </c>
      <c r="H70" s="11">
        <f t="shared" si="12"/>
        <v>40</v>
      </c>
      <c r="I70" s="11">
        <f t="shared" si="12"/>
        <v>24</v>
      </c>
      <c r="J70" s="11"/>
      <c r="K70" s="11"/>
      <c r="L70" s="11">
        <f t="shared" si="12"/>
        <v>0</v>
      </c>
      <c r="M70" s="11">
        <f t="shared" si="12"/>
        <v>36</v>
      </c>
      <c r="N70" s="11">
        <f t="shared" si="12"/>
        <v>0</v>
      </c>
      <c r="O70" s="11">
        <f t="shared" si="12"/>
        <v>6</v>
      </c>
      <c r="P70" s="11">
        <f t="shared" si="12"/>
        <v>2</v>
      </c>
      <c r="Q70" s="44"/>
      <c r="R70" s="44"/>
      <c r="S70" s="44"/>
      <c r="T70" s="44"/>
      <c r="U70" s="44"/>
      <c r="V70" s="44"/>
      <c r="W70" s="44"/>
      <c r="X70" s="44"/>
    </row>
    <row r="71" spans="1:24" ht="15" customHeight="1">
      <c r="A71" s="57"/>
      <c r="B71" s="58" t="s">
        <v>150</v>
      </c>
      <c r="C71" s="66" t="s">
        <v>184</v>
      </c>
      <c r="D71" s="54"/>
      <c r="E71" s="54">
        <v>6</v>
      </c>
      <c r="F71" s="55"/>
      <c r="G71" s="56">
        <v>6</v>
      </c>
      <c r="H71" s="55"/>
      <c r="I71" s="55"/>
      <c r="J71" s="55"/>
      <c r="K71" s="55"/>
      <c r="L71" s="56"/>
      <c r="M71" s="56"/>
      <c r="N71" s="56"/>
      <c r="O71" s="56">
        <v>6</v>
      </c>
      <c r="P71" s="55"/>
      <c r="Q71" s="55"/>
      <c r="R71" s="55"/>
      <c r="S71" s="55"/>
      <c r="T71" s="55"/>
      <c r="U71" s="55"/>
      <c r="V71" s="55"/>
      <c r="W71" s="55"/>
      <c r="X71" s="55">
        <v>6</v>
      </c>
    </row>
    <row r="72" spans="1:24" ht="36.75" customHeight="1">
      <c r="A72" s="8" t="s">
        <v>100</v>
      </c>
      <c r="B72" s="44" t="s">
        <v>99</v>
      </c>
      <c r="C72" s="52"/>
      <c r="D72" s="92">
        <v>7</v>
      </c>
      <c r="E72" s="5">
        <v>66</v>
      </c>
      <c r="F72" s="6"/>
      <c r="G72" s="5">
        <v>66</v>
      </c>
      <c r="H72" s="6">
        <v>40</v>
      </c>
      <c r="I72" s="6">
        <v>24</v>
      </c>
      <c r="J72" s="73"/>
      <c r="K72" s="73"/>
      <c r="L72" s="5"/>
      <c r="M72" s="5"/>
      <c r="N72" s="5"/>
      <c r="O72" s="5"/>
      <c r="P72" s="6">
        <v>2</v>
      </c>
      <c r="Q72" s="6"/>
      <c r="R72" s="6"/>
      <c r="S72" s="6"/>
      <c r="T72" s="6">
        <v>30</v>
      </c>
      <c r="U72" s="6">
        <v>50</v>
      </c>
      <c r="V72" s="6">
        <v>62</v>
      </c>
      <c r="W72" s="6">
        <v>26</v>
      </c>
      <c r="X72" s="28"/>
    </row>
    <row r="73" spans="1:24" ht="18" customHeight="1">
      <c r="A73" s="8"/>
      <c r="B73" s="23" t="s">
        <v>146</v>
      </c>
      <c r="C73" s="11"/>
      <c r="D73" s="93"/>
      <c r="E73" s="11">
        <v>102</v>
      </c>
      <c r="F73" s="6"/>
      <c r="G73" s="5"/>
      <c r="H73" s="6">
        <v>50</v>
      </c>
      <c r="I73" s="6">
        <v>52</v>
      </c>
      <c r="J73" s="73"/>
      <c r="K73" s="73"/>
      <c r="L73" s="5"/>
      <c r="M73" s="5"/>
      <c r="N73" s="5"/>
      <c r="O73" s="5"/>
      <c r="P73" s="6"/>
      <c r="Q73" s="6"/>
      <c r="R73" s="6"/>
      <c r="S73" s="6"/>
      <c r="T73" s="6"/>
      <c r="U73" s="6"/>
      <c r="V73" s="6"/>
      <c r="W73" s="6"/>
      <c r="X73" s="28"/>
    </row>
    <row r="74" spans="1:24" ht="18" customHeight="1">
      <c r="A74" s="8" t="s">
        <v>101</v>
      </c>
      <c r="B74" s="50" t="s">
        <v>144</v>
      </c>
      <c r="C74" s="11"/>
      <c r="D74" s="94"/>
      <c r="E74" s="45">
        <v>36</v>
      </c>
      <c r="F74" s="44"/>
      <c r="G74" s="45">
        <v>36</v>
      </c>
      <c r="H74" s="44"/>
      <c r="I74" s="44"/>
      <c r="J74" s="73"/>
      <c r="K74" s="73"/>
      <c r="L74" s="45"/>
      <c r="M74" s="45">
        <v>36</v>
      </c>
      <c r="N74" s="45"/>
      <c r="O74" s="45"/>
      <c r="P74" s="44"/>
      <c r="Q74" s="44"/>
      <c r="R74" s="44"/>
      <c r="S74" s="44"/>
      <c r="T74" s="44"/>
      <c r="U74" s="44"/>
      <c r="V74" s="44"/>
      <c r="W74" s="44">
        <v>36</v>
      </c>
      <c r="X74" s="44"/>
    </row>
    <row r="75" spans="1:24" ht="18" customHeight="1">
      <c r="A75" s="8"/>
      <c r="B75" s="23" t="s">
        <v>146</v>
      </c>
      <c r="C75" s="11"/>
      <c r="D75" s="11"/>
      <c r="E75" s="45"/>
      <c r="F75" s="44"/>
      <c r="G75" s="45"/>
      <c r="H75" s="44"/>
      <c r="I75" s="44"/>
      <c r="J75" s="73"/>
      <c r="K75" s="73"/>
      <c r="L75" s="45"/>
      <c r="M75" s="45"/>
      <c r="N75" s="45"/>
      <c r="O75" s="45"/>
      <c r="P75" s="44"/>
      <c r="Q75" s="44"/>
      <c r="R75" s="44"/>
      <c r="S75" s="44"/>
      <c r="T75" s="44"/>
      <c r="U75" s="44"/>
      <c r="V75" s="44"/>
      <c r="W75" s="44"/>
      <c r="X75" s="44"/>
    </row>
    <row r="76" spans="1:24" ht="18" customHeight="1">
      <c r="A76" s="24" t="s">
        <v>102</v>
      </c>
      <c r="B76" s="51" t="s">
        <v>138</v>
      </c>
      <c r="C76" s="11"/>
      <c r="D76" s="11" t="s">
        <v>184</v>
      </c>
      <c r="E76" s="11">
        <v>36</v>
      </c>
      <c r="F76" s="27"/>
      <c r="G76" s="11"/>
      <c r="H76" s="27"/>
      <c r="I76" s="27"/>
      <c r="J76" s="27"/>
      <c r="K76" s="27"/>
      <c r="L76" s="11"/>
      <c r="M76" s="11">
        <v>36</v>
      </c>
      <c r="N76" s="45"/>
      <c r="O76" s="45"/>
      <c r="P76" s="44"/>
      <c r="Q76" s="44"/>
      <c r="R76" s="44"/>
      <c r="S76" s="44"/>
      <c r="T76" s="44"/>
      <c r="U76" s="44"/>
      <c r="V76" s="44"/>
      <c r="W76" s="44"/>
      <c r="X76" s="44">
        <v>36</v>
      </c>
    </row>
    <row r="77" spans="1:24" ht="26.25" customHeight="1">
      <c r="A77" s="46" t="s">
        <v>103</v>
      </c>
      <c r="B77" s="1" t="s">
        <v>156</v>
      </c>
      <c r="C77" s="11"/>
      <c r="D77" s="11"/>
      <c r="E77" s="11">
        <f>E78+E79+E81</f>
        <v>108</v>
      </c>
      <c r="F77" s="11">
        <f t="shared" ref="F77:P77" si="13">F78+F79+F81</f>
        <v>0</v>
      </c>
      <c r="G77" s="11">
        <f t="shared" si="13"/>
        <v>102</v>
      </c>
      <c r="H77" s="11">
        <f t="shared" si="13"/>
        <v>38</v>
      </c>
      <c r="I77" s="11">
        <f t="shared" si="13"/>
        <v>26</v>
      </c>
      <c r="J77" s="11"/>
      <c r="K77" s="11"/>
      <c r="L77" s="11">
        <f t="shared" si="13"/>
        <v>0</v>
      </c>
      <c r="M77" s="11">
        <f t="shared" si="13"/>
        <v>36</v>
      </c>
      <c r="N77" s="11">
        <f t="shared" si="13"/>
        <v>0</v>
      </c>
      <c r="O77" s="11">
        <f t="shared" si="13"/>
        <v>6</v>
      </c>
      <c r="P77" s="11">
        <f t="shared" si="13"/>
        <v>2</v>
      </c>
      <c r="Q77" s="44"/>
      <c r="R77" s="44"/>
      <c r="S77" s="44"/>
      <c r="T77" s="44"/>
      <c r="U77" s="44"/>
      <c r="V77" s="44"/>
      <c r="W77" s="44"/>
      <c r="X77" s="44"/>
    </row>
    <row r="78" spans="1:24" ht="15.75" customHeight="1">
      <c r="A78" s="57"/>
      <c r="B78" s="58" t="s">
        <v>150</v>
      </c>
      <c r="C78" s="92">
        <v>8</v>
      </c>
      <c r="D78" s="54"/>
      <c r="E78" s="54">
        <v>6</v>
      </c>
      <c r="F78" s="55"/>
      <c r="G78" s="56"/>
      <c r="H78" s="55"/>
      <c r="I78" s="55"/>
      <c r="J78" s="55"/>
      <c r="K78" s="55"/>
      <c r="L78" s="56"/>
      <c r="M78" s="56"/>
      <c r="N78" s="56"/>
      <c r="O78" s="56">
        <v>6</v>
      </c>
      <c r="P78" s="55"/>
      <c r="Q78" s="55"/>
      <c r="R78" s="55"/>
      <c r="S78" s="55"/>
      <c r="T78" s="55"/>
      <c r="U78" s="55"/>
      <c r="V78" s="55"/>
      <c r="W78" s="55"/>
      <c r="X78" s="55">
        <v>6</v>
      </c>
    </row>
    <row r="79" spans="1:24" ht="23.25" customHeight="1">
      <c r="A79" s="8" t="s">
        <v>104</v>
      </c>
      <c r="B79" s="44" t="s">
        <v>156</v>
      </c>
      <c r="C79" s="93"/>
      <c r="D79" s="92">
        <v>7</v>
      </c>
      <c r="E79" s="5">
        <v>66</v>
      </c>
      <c r="F79" s="6"/>
      <c r="G79" s="5">
        <v>66</v>
      </c>
      <c r="H79" s="6">
        <v>38</v>
      </c>
      <c r="I79" s="6">
        <v>26</v>
      </c>
      <c r="J79" s="73"/>
      <c r="K79" s="73"/>
      <c r="L79" s="5"/>
      <c r="M79" s="5"/>
      <c r="N79" s="5"/>
      <c r="O79" s="5"/>
      <c r="P79" s="6">
        <v>2</v>
      </c>
      <c r="Q79" s="6"/>
      <c r="R79" s="6"/>
      <c r="S79" s="6"/>
      <c r="T79" s="6"/>
      <c r="U79" s="53">
        <v>32</v>
      </c>
      <c r="V79" s="53">
        <v>110</v>
      </c>
      <c r="W79" s="6">
        <v>20</v>
      </c>
      <c r="X79" s="28"/>
    </row>
    <row r="80" spans="1:24" ht="14.25" customHeight="1">
      <c r="A80" s="8"/>
      <c r="B80" s="23" t="s">
        <v>146</v>
      </c>
      <c r="C80" s="93"/>
      <c r="D80" s="93"/>
      <c r="E80" s="11">
        <v>96</v>
      </c>
      <c r="F80" s="6"/>
      <c r="G80" s="5"/>
      <c r="H80" s="6">
        <v>40</v>
      </c>
      <c r="I80" s="6">
        <v>56</v>
      </c>
      <c r="J80" s="73"/>
      <c r="K80" s="73"/>
      <c r="L80" s="5"/>
      <c r="M80" s="5"/>
      <c r="N80" s="5"/>
      <c r="O80" s="5"/>
      <c r="P80" s="6"/>
      <c r="Q80" s="6"/>
      <c r="R80" s="6"/>
      <c r="S80" s="6"/>
      <c r="T80" s="6"/>
      <c r="U80" s="6"/>
      <c r="V80" s="6"/>
      <c r="W80" s="6"/>
      <c r="X80" s="28"/>
    </row>
    <row r="81" spans="1:24" ht="14.25" customHeight="1">
      <c r="A81" s="8" t="s">
        <v>105</v>
      </c>
      <c r="B81" s="50" t="s">
        <v>144</v>
      </c>
      <c r="C81" s="93"/>
      <c r="D81" s="93"/>
      <c r="E81" s="11">
        <v>36</v>
      </c>
      <c r="F81" s="44"/>
      <c r="G81" s="45">
        <v>36</v>
      </c>
      <c r="H81" s="44"/>
      <c r="I81" s="44"/>
      <c r="J81" s="73"/>
      <c r="K81" s="73"/>
      <c r="L81" s="45"/>
      <c r="M81" s="45">
        <v>36</v>
      </c>
      <c r="N81" s="45"/>
      <c r="O81" s="45"/>
      <c r="P81" s="44"/>
      <c r="Q81" s="44"/>
      <c r="R81" s="44"/>
      <c r="S81" s="44"/>
      <c r="T81" s="44"/>
      <c r="U81" s="44"/>
      <c r="V81" s="44"/>
      <c r="W81" s="44">
        <v>36</v>
      </c>
      <c r="X81" s="44"/>
    </row>
    <row r="82" spans="1:24" ht="14.25" customHeight="1">
      <c r="A82" s="8"/>
      <c r="B82" s="23" t="s">
        <v>146</v>
      </c>
      <c r="C82" s="93"/>
      <c r="D82" s="94"/>
      <c r="E82" s="11"/>
      <c r="F82" s="44"/>
      <c r="G82" s="45"/>
      <c r="H82" s="44"/>
      <c r="I82" s="44"/>
      <c r="J82" s="73"/>
      <c r="K82" s="73"/>
      <c r="L82" s="45"/>
      <c r="M82" s="45"/>
      <c r="N82" s="45"/>
      <c r="O82" s="45"/>
      <c r="P82" s="44"/>
      <c r="Q82" s="44"/>
      <c r="R82" s="44"/>
      <c r="S82" s="44"/>
      <c r="T82" s="44"/>
      <c r="U82" s="44"/>
      <c r="V82" s="44"/>
      <c r="W82" s="44"/>
      <c r="X82" s="44"/>
    </row>
    <row r="83" spans="1:24" ht="14.25" customHeight="1">
      <c r="A83" s="24" t="s">
        <v>106</v>
      </c>
      <c r="B83" s="51" t="s">
        <v>138</v>
      </c>
      <c r="C83" s="94"/>
      <c r="D83" s="27"/>
      <c r="E83" s="11">
        <v>36</v>
      </c>
      <c r="F83" s="27"/>
      <c r="G83" s="11"/>
      <c r="H83" s="27"/>
      <c r="I83" s="27"/>
      <c r="J83" s="27"/>
      <c r="K83" s="27"/>
      <c r="L83" s="11"/>
      <c r="M83" s="11">
        <v>36</v>
      </c>
      <c r="N83" s="45"/>
      <c r="O83" s="45"/>
      <c r="P83" s="44"/>
      <c r="Q83" s="44"/>
      <c r="R83" s="44"/>
      <c r="S83" s="44"/>
      <c r="T83" s="44"/>
      <c r="U83" s="44"/>
      <c r="V83" s="44"/>
      <c r="W83" s="44"/>
      <c r="X83" s="44">
        <v>36</v>
      </c>
    </row>
    <row r="84" spans="1:24" ht="14.25" customHeight="1">
      <c r="A84" s="46" t="s">
        <v>107</v>
      </c>
      <c r="B84" s="1" t="s">
        <v>157</v>
      </c>
      <c r="C84" s="11"/>
      <c r="D84" s="27"/>
      <c r="E84" s="11">
        <f>E85+E86+E88+E91</f>
        <v>254</v>
      </c>
      <c r="F84" s="11">
        <f t="shared" ref="F84:P84" si="14">F85+F86+F88+F91</f>
        <v>4</v>
      </c>
      <c r="G84" s="11">
        <f t="shared" si="14"/>
        <v>238</v>
      </c>
      <c r="H84" s="11">
        <f t="shared" si="14"/>
        <v>38</v>
      </c>
      <c r="I84" s="11">
        <f t="shared" si="14"/>
        <v>18</v>
      </c>
      <c r="J84" s="11"/>
      <c r="K84" s="11"/>
      <c r="L84" s="11">
        <f t="shared" si="14"/>
        <v>0</v>
      </c>
      <c r="M84" s="11">
        <f t="shared" si="14"/>
        <v>180</v>
      </c>
      <c r="N84" s="11">
        <f t="shared" si="14"/>
        <v>0</v>
      </c>
      <c r="O84" s="11">
        <f t="shared" si="14"/>
        <v>12</v>
      </c>
      <c r="P84" s="11">
        <f t="shared" si="14"/>
        <v>2</v>
      </c>
      <c r="Q84" s="44"/>
      <c r="R84" s="44"/>
      <c r="S84" s="44"/>
      <c r="T84" s="44"/>
      <c r="U84" s="44"/>
      <c r="V84" s="44"/>
      <c r="W84" s="44"/>
      <c r="X84" s="44"/>
    </row>
    <row r="85" spans="1:24" ht="14.25" customHeight="1">
      <c r="A85" s="57"/>
      <c r="B85" s="58" t="s">
        <v>150</v>
      </c>
      <c r="C85" s="56">
        <v>8</v>
      </c>
      <c r="D85" s="59"/>
      <c r="E85" s="54">
        <v>12</v>
      </c>
      <c r="F85" s="55"/>
      <c r="G85" s="56"/>
      <c r="H85" s="55"/>
      <c r="I85" s="55"/>
      <c r="J85" s="55"/>
      <c r="K85" s="55"/>
      <c r="L85" s="56"/>
      <c r="M85" s="56"/>
      <c r="N85" s="56"/>
      <c r="O85" s="56">
        <v>12</v>
      </c>
      <c r="P85" s="55"/>
      <c r="Q85" s="55"/>
      <c r="R85" s="55"/>
      <c r="S85" s="55"/>
      <c r="T85" s="55"/>
      <c r="U85" s="55"/>
      <c r="V85" s="55"/>
      <c r="W85" s="55"/>
      <c r="X85" s="55">
        <v>12</v>
      </c>
    </row>
    <row r="86" spans="1:24" ht="17.25" customHeight="1">
      <c r="A86" s="8" t="s">
        <v>108</v>
      </c>
      <c r="B86" s="44" t="s">
        <v>157</v>
      </c>
      <c r="C86" s="42"/>
      <c r="D86" s="92">
        <v>7</v>
      </c>
      <c r="E86" s="5">
        <v>62</v>
      </c>
      <c r="F86" s="6">
        <v>4</v>
      </c>
      <c r="G86" s="5">
        <v>58</v>
      </c>
      <c r="H86" s="6">
        <v>38</v>
      </c>
      <c r="I86" s="6">
        <v>18</v>
      </c>
      <c r="J86" s="73"/>
      <c r="K86" s="73"/>
      <c r="L86" s="5"/>
      <c r="M86" s="5"/>
      <c r="N86" s="5"/>
      <c r="O86" s="5"/>
      <c r="P86" s="6">
        <v>2</v>
      </c>
      <c r="Q86" s="6"/>
      <c r="R86" s="6"/>
      <c r="S86" s="6"/>
      <c r="T86" s="6"/>
      <c r="U86" s="6">
        <v>34</v>
      </c>
      <c r="V86" s="32">
        <v>66</v>
      </c>
      <c r="W86" s="32">
        <v>50</v>
      </c>
      <c r="X86" s="32"/>
    </row>
    <row r="87" spans="1:24" ht="15.75" customHeight="1">
      <c r="A87" s="8"/>
      <c r="B87" s="4" t="s">
        <v>149</v>
      </c>
      <c r="C87" s="11"/>
      <c r="D87" s="93"/>
      <c r="E87" s="11">
        <v>88</v>
      </c>
      <c r="F87" s="6"/>
      <c r="G87" s="5"/>
      <c r="H87" s="6">
        <v>40</v>
      </c>
      <c r="I87" s="6">
        <v>48</v>
      </c>
      <c r="J87" s="73"/>
      <c r="K87" s="73"/>
      <c r="L87" s="5"/>
      <c r="M87" s="5"/>
      <c r="N87" s="5"/>
      <c r="O87" s="5"/>
      <c r="P87" s="6"/>
      <c r="Q87" s="6"/>
      <c r="R87" s="6"/>
      <c r="S87" s="6"/>
      <c r="T87" s="6"/>
      <c r="U87" s="6"/>
      <c r="V87" s="6"/>
      <c r="W87" s="6"/>
      <c r="X87" s="28"/>
    </row>
    <row r="88" spans="1:24" ht="15.75" customHeight="1">
      <c r="A88" s="8" t="s">
        <v>109</v>
      </c>
      <c r="B88" s="50" t="s">
        <v>144</v>
      </c>
      <c r="C88" s="29"/>
      <c r="D88" s="93"/>
      <c r="E88" s="22">
        <v>36</v>
      </c>
      <c r="F88" s="21"/>
      <c r="G88" s="22">
        <v>36</v>
      </c>
      <c r="H88" s="21"/>
      <c r="I88" s="21"/>
      <c r="J88" s="73"/>
      <c r="K88" s="73"/>
      <c r="L88" s="22"/>
      <c r="M88" s="22">
        <v>36</v>
      </c>
      <c r="N88" s="22"/>
      <c r="O88" s="22"/>
      <c r="P88" s="21"/>
      <c r="Q88" s="21"/>
      <c r="R88" s="21"/>
      <c r="S88" s="21"/>
      <c r="T88" s="21"/>
      <c r="U88" s="44"/>
      <c r="V88" s="44"/>
      <c r="W88" s="44">
        <v>36</v>
      </c>
      <c r="X88" s="44"/>
    </row>
    <row r="89" spans="1:24" ht="15.75" customHeight="1">
      <c r="A89" s="8"/>
      <c r="B89" s="23" t="s">
        <v>146</v>
      </c>
      <c r="C89" s="45"/>
      <c r="D89" s="94"/>
      <c r="E89" s="45"/>
      <c r="F89" s="44"/>
      <c r="G89" s="45"/>
      <c r="H89" s="44"/>
      <c r="I89" s="44"/>
      <c r="J89" s="73"/>
      <c r="K89" s="73"/>
      <c r="L89" s="45"/>
      <c r="M89" s="45"/>
      <c r="N89" s="45"/>
      <c r="O89" s="45"/>
      <c r="P89" s="44"/>
      <c r="Q89" s="44"/>
      <c r="R89" s="44"/>
      <c r="S89" s="44"/>
      <c r="T89" s="44"/>
      <c r="U89" s="44"/>
      <c r="V89" s="44"/>
      <c r="W89" s="44"/>
      <c r="X89" s="44"/>
    </row>
    <row r="90" spans="1:24" ht="22.5" customHeight="1">
      <c r="A90" s="24" t="s">
        <v>110</v>
      </c>
      <c r="B90" s="51" t="s">
        <v>138</v>
      </c>
      <c r="C90" s="11"/>
      <c r="D90" s="105" t="s">
        <v>184</v>
      </c>
      <c r="E90" s="11">
        <v>36</v>
      </c>
      <c r="F90" s="27"/>
      <c r="G90" s="11"/>
      <c r="H90" s="27"/>
      <c r="I90" s="27"/>
      <c r="J90" s="27"/>
      <c r="K90" s="27"/>
      <c r="L90" s="11"/>
      <c r="M90" s="11">
        <v>36</v>
      </c>
      <c r="N90" s="22"/>
      <c r="O90" s="22"/>
      <c r="P90" s="21"/>
      <c r="Q90" s="21"/>
      <c r="R90" s="21"/>
      <c r="S90" s="21"/>
      <c r="T90" s="21"/>
      <c r="U90" s="44"/>
      <c r="V90" s="44"/>
      <c r="W90" s="44"/>
      <c r="X90" s="44">
        <v>36</v>
      </c>
    </row>
    <row r="91" spans="1:24" ht="20.25" customHeight="1">
      <c r="A91" s="8"/>
      <c r="B91" s="36" t="s">
        <v>112</v>
      </c>
      <c r="C91" s="35"/>
      <c r="D91" s="106"/>
      <c r="E91" s="35">
        <v>144</v>
      </c>
      <c r="F91" s="34"/>
      <c r="G91" s="35">
        <v>144</v>
      </c>
      <c r="H91" s="34"/>
      <c r="I91" s="34"/>
      <c r="J91" s="73"/>
      <c r="K91" s="73"/>
      <c r="L91" s="35"/>
      <c r="M91" s="35">
        <v>144</v>
      </c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>
        <v>144</v>
      </c>
    </row>
    <row r="92" spans="1:24" ht="30.75" customHeight="1">
      <c r="A92" s="46" t="s">
        <v>159</v>
      </c>
      <c r="B92" s="10" t="s">
        <v>158</v>
      </c>
      <c r="C92" s="28"/>
      <c r="D92" s="28"/>
      <c r="E92" s="5">
        <f>E93+E94+E96+E97+E100</f>
        <v>218</v>
      </c>
      <c r="F92" s="65">
        <f t="shared" ref="F92:P92" si="15">F93+F94+F96+F97+F100</f>
        <v>6</v>
      </c>
      <c r="G92" s="65">
        <f t="shared" si="15"/>
        <v>206</v>
      </c>
      <c r="H92" s="65">
        <f t="shared" si="15"/>
        <v>84</v>
      </c>
      <c r="I92" s="65">
        <f t="shared" si="15"/>
        <v>24</v>
      </c>
      <c r="J92" s="70"/>
      <c r="K92" s="70"/>
      <c r="L92" s="65">
        <f t="shared" si="15"/>
        <v>20</v>
      </c>
      <c r="M92" s="65">
        <f t="shared" si="15"/>
        <v>72</v>
      </c>
      <c r="N92" s="65">
        <f t="shared" si="15"/>
        <v>0</v>
      </c>
      <c r="O92" s="65">
        <f t="shared" si="15"/>
        <v>6</v>
      </c>
      <c r="P92" s="65">
        <f t="shared" si="15"/>
        <v>6</v>
      </c>
      <c r="Q92" s="6"/>
      <c r="R92" s="6"/>
      <c r="S92" s="6"/>
      <c r="T92" s="6"/>
      <c r="U92" s="6"/>
      <c r="V92" s="6"/>
      <c r="W92" s="6"/>
      <c r="X92" s="28"/>
    </row>
    <row r="93" spans="1:24" ht="15" customHeight="1">
      <c r="A93" s="57"/>
      <c r="B93" s="58" t="s">
        <v>150</v>
      </c>
      <c r="C93" s="55">
        <v>7</v>
      </c>
      <c r="D93" s="55"/>
      <c r="E93" s="56">
        <v>6</v>
      </c>
      <c r="F93" s="56"/>
      <c r="G93" s="56"/>
      <c r="H93" s="56"/>
      <c r="I93" s="56"/>
      <c r="J93" s="56"/>
      <c r="K93" s="56"/>
      <c r="L93" s="56"/>
      <c r="M93" s="56"/>
      <c r="N93" s="56"/>
      <c r="O93" s="56">
        <v>6</v>
      </c>
      <c r="P93" s="56"/>
      <c r="Q93" s="55"/>
      <c r="R93" s="55"/>
      <c r="S93" s="55"/>
      <c r="T93" s="55"/>
      <c r="U93" s="55"/>
      <c r="V93" s="55"/>
      <c r="W93" s="55">
        <v>6</v>
      </c>
      <c r="X93" s="55"/>
    </row>
    <row r="94" spans="1:24" ht="15.75" customHeight="1">
      <c r="A94" s="8" t="s">
        <v>160</v>
      </c>
      <c r="B94" s="9" t="s">
        <v>132</v>
      </c>
      <c r="C94" s="29"/>
      <c r="D94" s="41">
        <v>6</v>
      </c>
      <c r="E94" s="5">
        <v>40</v>
      </c>
      <c r="F94" s="6">
        <v>2</v>
      </c>
      <c r="G94" s="5">
        <v>38</v>
      </c>
      <c r="H94" s="6">
        <v>28</v>
      </c>
      <c r="I94" s="6">
        <v>8</v>
      </c>
      <c r="J94" s="73"/>
      <c r="K94" s="73"/>
      <c r="L94" s="5"/>
      <c r="M94" s="5"/>
      <c r="N94" s="5"/>
      <c r="O94" s="5"/>
      <c r="P94" s="6">
        <v>2</v>
      </c>
      <c r="Q94" s="6"/>
      <c r="R94" s="6"/>
      <c r="S94" s="6"/>
      <c r="T94" s="6"/>
      <c r="U94" s="6"/>
      <c r="V94" s="6">
        <v>48</v>
      </c>
      <c r="W94" s="6"/>
      <c r="X94" s="28"/>
    </row>
    <row r="95" spans="1:24" ht="17.25" customHeight="1">
      <c r="A95" s="8"/>
      <c r="B95" s="4" t="s">
        <v>146</v>
      </c>
      <c r="C95" s="28"/>
      <c r="D95" s="29"/>
      <c r="E95" s="5">
        <v>8</v>
      </c>
      <c r="F95" s="6"/>
      <c r="G95" s="5"/>
      <c r="H95" s="6"/>
      <c r="I95" s="6">
        <v>8</v>
      </c>
      <c r="J95" s="73"/>
      <c r="K95" s="73"/>
      <c r="L95" s="5"/>
      <c r="M95" s="5"/>
      <c r="N95" s="5"/>
      <c r="O95" s="5"/>
      <c r="P95" s="6"/>
      <c r="Q95" s="6"/>
      <c r="R95" s="6"/>
      <c r="S95" s="6"/>
      <c r="T95" s="6"/>
      <c r="U95" s="6"/>
      <c r="V95" s="6"/>
      <c r="W95" s="6"/>
      <c r="X95" s="28"/>
    </row>
    <row r="96" spans="1:24" ht="26.25" customHeight="1">
      <c r="A96" s="8" t="s">
        <v>161</v>
      </c>
      <c r="B96" s="9" t="s">
        <v>133</v>
      </c>
      <c r="C96" s="28"/>
      <c r="D96" s="28">
        <v>6</v>
      </c>
      <c r="E96" s="5">
        <v>60</v>
      </c>
      <c r="F96" s="6">
        <v>2</v>
      </c>
      <c r="G96" s="5">
        <v>58</v>
      </c>
      <c r="H96" s="6">
        <v>28</v>
      </c>
      <c r="I96" s="6">
        <v>8</v>
      </c>
      <c r="J96" s="73"/>
      <c r="K96" s="73"/>
      <c r="L96" s="5">
        <v>20</v>
      </c>
      <c r="M96" s="5"/>
      <c r="N96" s="5"/>
      <c r="O96" s="5"/>
      <c r="P96" s="6">
        <v>2</v>
      </c>
      <c r="Q96" s="6"/>
      <c r="R96" s="6"/>
      <c r="S96" s="6"/>
      <c r="T96" s="6"/>
      <c r="U96" s="6">
        <v>30</v>
      </c>
      <c r="V96" s="6">
        <v>30</v>
      </c>
      <c r="W96" s="6"/>
      <c r="X96" s="28"/>
    </row>
    <row r="97" spans="1:24" ht="16.5" customHeight="1">
      <c r="A97" s="8" t="s">
        <v>162</v>
      </c>
      <c r="B97" s="9" t="s">
        <v>134</v>
      </c>
      <c r="C97" s="29"/>
      <c r="D97" s="53" t="s">
        <v>154</v>
      </c>
      <c r="E97" s="5">
        <v>40</v>
      </c>
      <c r="F97" s="6">
        <v>2</v>
      </c>
      <c r="G97" s="5">
        <v>38</v>
      </c>
      <c r="H97" s="6">
        <v>28</v>
      </c>
      <c r="I97" s="6">
        <v>8</v>
      </c>
      <c r="J97" s="73"/>
      <c r="K97" s="73"/>
      <c r="L97" s="5"/>
      <c r="M97" s="5"/>
      <c r="N97" s="5"/>
      <c r="O97" s="5"/>
      <c r="P97" s="6">
        <v>2</v>
      </c>
      <c r="Q97" s="6"/>
      <c r="R97" s="6"/>
      <c r="S97" s="6"/>
      <c r="T97" s="6"/>
      <c r="U97" s="6">
        <v>34</v>
      </c>
      <c r="V97" s="6">
        <v>64</v>
      </c>
      <c r="W97" s="6">
        <v>30</v>
      </c>
      <c r="X97" s="28"/>
    </row>
    <row r="98" spans="1:24" ht="17.25" customHeight="1">
      <c r="A98" s="8"/>
      <c r="B98" s="4" t="s">
        <v>149</v>
      </c>
      <c r="C98" s="11"/>
      <c r="D98" s="33"/>
      <c r="E98" s="11">
        <v>88</v>
      </c>
      <c r="F98" s="28">
        <v>10</v>
      </c>
      <c r="G98" s="29">
        <v>78</v>
      </c>
      <c r="H98" s="28">
        <v>20</v>
      </c>
      <c r="I98" s="28">
        <v>38</v>
      </c>
      <c r="J98" s="73"/>
      <c r="K98" s="73"/>
      <c r="L98" s="29">
        <v>20</v>
      </c>
      <c r="M98" s="29"/>
      <c r="N98" s="29"/>
      <c r="O98" s="4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21.75" customHeight="1">
      <c r="A99" s="8" t="s">
        <v>175</v>
      </c>
      <c r="B99" s="4" t="s">
        <v>141</v>
      </c>
      <c r="C99" s="11"/>
      <c r="D99" s="27">
        <v>6</v>
      </c>
      <c r="E99" s="11">
        <v>36</v>
      </c>
      <c r="F99" s="21"/>
      <c r="G99" s="22">
        <v>36</v>
      </c>
      <c r="H99" s="21"/>
      <c r="I99" s="21"/>
      <c r="J99" s="73"/>
      <c r="K99" s="73"/>
      <c r="L99" s="22"/>
      <c r="M99" s="21">
        <v>36</v>
      </c>
      <c r="N99" s="22"/>
      <c r="O99" s="22"/>
      <c r="P99" s="21"/>
      <c r="Q99" s="21"/>
      <c r="R99" s="21"/>
      <c r="S99" s="21"/>
      <c r="T99" s="21"/>
      <c r="U99" s="2"/>
      <c r="V99" s="21">
        <v>36</v>
      </c>
      <c r="W99" s="21"/>
      <c r="X99" s="28"/>
    </row>
    <row r="100" spans="1:24" ht="17.25" customHeight="1">
      <c r="A100" s="8" t="s">
        <v>176</v>
      </c>
      <c r="B100" s="9" t="s">
        <v>135</v>
      </c>
      <c r="C100" s="28"/>
      <c r="D100" s="53" t="s">
        <v>154</v>
      </c>
      <c r="E100" s="19">
        <v>72</v>
      </c>
      <c r="F100" s="18"/>
      <c r="G100" s="19">
        <v>72</v>
      </c>
      <c r="H100" s="6"/>
      <c r="I100" s="6"/>
      <c r="J100" s="73"/>
      <c r="K100" s="73"/>
      <c r="L100" s="5"/>
      <c r="M100" s="21">
        <v>72</v>
      </c>
      <c r="N100" s="5"/>
      <c r="O100" s="5"/>
      <c r="P100" s="6"/>
      <c r="Q100" s="6"/>
      <c r="R100" s="6"/>
      <c r="S100" s="6"/>
      <c r="T100" s="6"/>
      <c r="U100" s="2"/>
      <c r="V100" s="6"/>
      <c r="W100" s="6">
        <v>72</v>
      </c>
      <c r="X100" s="28"/>
    </row>
    <row r="101" spans="1:24" ht="18.75" customHeight="1">
      <c r="A101" s="8"/>
      <c r="B101" s="4"/>
      <c r="C101" s="11"/>
      <c r="D101" s="11"/>
      <c r="E101" s="11"/>
      <c r="F101" s="38"/>
      <c r="G101" s="39"/>
      <c r="H101" s="38"/>
      <c r="I101" s="38"/>
      <c r="J101" s="73"/>
      <c r="K101" s="73"/>
      <c r="L101" s="39"/>
      <c r="M101" s="38"/>
      <c r="N101" s="39"/>
      <c r="O101" s="39"/>
      <c r="P101" s="38"/>
      <c r="Q101" s="38"/>
      <c r="R101" s="38"/>
      <c r="S101" s="38"/>
      <c r="T101" s="38"/>
      <c r="U101" s="2"/>
      <c r="V101" s="38"/>
      <c r="W101" s="38"/>
      <c r="X101" s="28"/>
    </row>
    <row r="102" spans="1:24" ht="25.5" customHeight="1">
      <c r="A102" s="46" t="s">
        <v>163</v>
      </c>
      <c r="B102" s="1" t="s">
        <v>164</v>
      </c>
      <c r="C102" s="28"/>
      <c r="D102" s="28"/>
      <c r="E102" s="19">
        <f>E103+E104+E106+E107+E108+E111</f>
        <v>244</v>
      </c>
      <c r="F102" s="65">
        <f t="shared" ref="F102:P102" si="16">F103+F104+F106+F107+F108+F111</f>
        <v>0</v>
      </c>
      <c r="G102" s="65">
        <f t="shared" si="16"/>
        <v>232</v>
      </c>
      <c r="H102" s="65">
        <f t="shared" si="16"/>
        <v>110</v>
      </c>
      <c r="I102" s="65">
        <f t="shared" si="16"/>
        <v>42</v>
      </c>
      <c r="J102" s="70"/>
      <c r="K102" s="70"/>
      <c r="L102" s="65">
        <f t="shared" si="16"/>
        <v>0</v>
      </c>
      <c r="M102" s="65">
        <f t="shared" si="16"/>
        <v>72</v>
      </c>
      <c r="N102" s="65">
        <f t="shared" si="16"/>
        <v>0</v>
      </c>
      <c r="O102" s="65">
        <f t="shared" si="16"/>
        <v>12</v>
      </c>
      <c r="P102" s="65">
        <f t="shared" si="16"/>
        <v>8</v>
      </c>
      <c r="Q102" s="6"/>
      <c r="R102" s="6"/>
      <c r="S102" s="6"/>
      <c r="T102" s="6"/>
      <c r="U102" s="6"/>
      <c r="V102" s="6"/>
      <c r="W102" s="8"/>
      <c r="X102" s="28"/>
    </row>
    <row r="103" spans="1:24" ht="13.5" customHeight="1">
      <c r="A103" s="57"/>
      <c r="B103" s="60" t="s">
        <v>150</v>
      </c>
      <c r="C103" s="55">
        <v>8</v>
      </c>
      <c r="D103" s="55"/>
      <c r="E103" s="56">
        <v>12</v>
      </c>
      <c r="F103" s="56"/>
      <c r="G103" s="56"/>
      <c r="H103" s="56"/>
      <c r="I103" s="56"/>
      <c r="J103" s="56"/>
      <c r="K103" s="56"/>
      <c r="L103" s="56"/>
      <c r="M103" s="56"/>
      <c r="N103" s="56"/>
      <c r="O103" s="56">
        <v>12</v>
      </c>
      <c r="P103" s="56"/>
      <c r="Q103" s="55"/>
      <c r="R103" s="55"/>
      <c r="S103" s="55"/>
      <c r="T103" s="55"/>
      <c r="U103" s="55"/>
      <c r="V103" s="55"/>
      <c r="W103" s="61"/>
      <c r="X103" s="55">
        <v>12</v>
      </c>
    </row>
    <row r="104" spans="1:24" ht="26.25" customHeight="1">
      <c r="A104" s="8" t="s">
        <v>165</v>
      </c>
      <c r="B104" s="9" t="s">
        <v>136</v>
      </c>
      <c r="C104" s="29"/>
      <c r="D104" s="53" t="s">
        <v>155</v>
      </c>
      <c r="E104" s="19">
        <v>40</v>
      </c>
      <c r="F104" s="12"/>
      <c r="G104" s="19">
        <v>40</v>
      </c>
      <c r="H104" s="6">
        <v>30</v>
      </c>
      <c r="I104" s="6">
        <v>8</v>
      </c>
      <c r="J104" s="73"/>
      <c r="K104" s="73"/>
      <c r="L104" s="5"/>
      <c r="M104" s="5"/>
      <c r="N104" s="5"/>
      <c r="O104" s="5"/>
      <c r="P104" s="6">
        <v>2</v>
      </c>
      <c r="Q104" s="6"/>
      <c r="R104" s="6"/>
      <c r="S104" s="6"/>
      <c r="T104" s="6"/>
      <c r="U104" s="6"/>
      <c r="V104" s="6">
        <v>60</v>
      </c>
      <c r="W104" s="6">
        <v>20</v>
      </c>
      <c r="X104" s="28"/>
    </row>
    <row r="105" spans="1:24" ht="17.25" customHeight="1">
      <c r="A105" s="8"/>
      <c r="B105" s="23" t="s">
        <v>146</v>
      </c>
      <c r="C105" s="11"/>
      <c r="D105" s="27"/>
      <c r="E105" s="11">
        <v>40</v>
      </c>
      <c r="F105" s="12"/>
      <c r="G105" s="35"/>
      <c r="H105" s="34">
        <v>20</v>
      </c>
      <c r="I105" s="34">
        <v>20</v>
      </c>
      <c r="J105" s="73"/>
      <c r="K105" s="73"/>
      <c r="L105" s="35"/>
      <c r="M105" s="35"/>
      <c r="N105" s="35"/>
      <c r="O105" s="35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4" ht="27" customHeight="1">
      <c r="A106" s="8" t="s">
        <v>166</v>
      </c>
      <c r="B106" s="9" t="s">
        <v>137</v>
      </c>
      <c r="C106" s="29"/>
      <c r="D106" s="53" t="s">
        <v>155</v>
      </c>
      <c r="E106" s="19">
        <v>40</v>
      </c>
      <c r="F106" s="18">
        <v>0</v>
      </c>
      <c r="G106" s="19">
        <v>40</v>
      </c>
      <c r="H106" s="6">
        <v>30</v>
      </c>
      <c r="I106" s="6">
        <v>8</v>
      </c>
      <c r="J106" s="73"/>
      <c r="K106" s="73"/>
      <c r="L106" s="5"/>
      <c r="M106" s="5"/>
      <c r="N106" s="5"/>
      <c r="O106" s="5"/>
      <c r="P106" s="6">
        <v>2</v>
      </c>
      <c r="Q106" s="6"/>
      <c r="R106" s="6"/>
      <c r="S106" s="6"/>
      <c r="T106" s="6"/>
      <c r="U106" s="6"/>
      <c r="V106" s="6"/>
      <c r="W106" s="6">
        <v>40</v>
      </c>
      <c r="X106" s="28"/>
    </row>
    <row r="107" spans="1:24" ht="15.75" customHeight="1">
      <c r="A107" s="8" t="s">
        <v>167</v>
      </c>
      <c r="B107" s="9" t="s">
        <v>111</v>
      </c>
      <c r="C107" s="29"/>
      <c r="D107" s="41">
        <v>7</v>
      </c>
      <c r="E107" s="19">
        <v>40</v>
      </c>
      <c r="F107" s="18">
        <v>0</v>
      </c>
      <c r="G107" s="19">
        <v>40</v>
      </c>
      <c r="H107" s="6">
        <v>20</v>
      </c>
      <c r="I107" s="6">
        <v>18</v>
      </c>
      <c r="J107" s="73"/>
      <c r="K107" s="73"/>
      <c r="L107" s="5"/>
      <c r="M107" s="5"/>
      <c r="N107" s="5"/>
      <c r="O107" s="5"/>
      <c r="P107" s="6">
        <v>2</v>
      </c>
      <c r="Q107" s="6"/>
      <c r="R107" s="6"/>
      <c r="S107" s="6"/>
      <c r="T107" s="6"/>
      <c r="U107" s="6"/>
      <c r="V107" s="6"/>
      <c r="W107" s="6">
        <v>40</v>
      </c>
      <c r="X107" s="28"/>
    </row>
    <row r="108" spans="1:24" ht="15.75" customHeight="1">
      <c r="A108" s="8" t="s">
        <v>168</v>
      </c>
      <c r="B108" s="9" t="s">
        <v>148</v>
      </c>
      <c r="C108" s="11"/>
      <c r="D108" s="89" t="s">
        <v>155</v>
      </c>
      <c r="E108" s="11">
        <v>40</v>
      </c>
      <c r="F108" s="26"/>
      <c r="G108" s="25">
        <v>40</v>
      </c>
      <c r="H108" s="26">
        <v>30</v>
      </c>
      <c r="I108" s="26">
        <v>8</v>
      </c>
      <c r="J108" s="73"/>
      <c r="K108" s="73"/>
      <c r="L108" s="25"/>
      <c r="M108" s="25"/>
      <c r="N108" s="25"/>
      <c r="O108" s="25"/>
      <c r="P108" s="26">
        <v>2</v>
      </c>
      <c r="Q108" s="26"/>
      <c r="R108" s="26"/>
      <c r="S108" s="26"/>
      <c r="T108" s="26"/>
      <c r="U108" s="26"/>
      <c r="V108" s="26">
        <v>40</v>
      </c>
      <c r="W108" s="26">
        <v>40</v>
      </c>
      <c r="X108" s="28"/>
    </row>
    <row r="109" spans="1:24" ht="15.75" customHeight="1">
      <c r="A109" s="8"/>
      <c r="B109" s="23" t="s">
        <v>146</v>
      </c>
      <c r="C109" s="11"/>
      <c r="D109" s="90"/>
      <c r="E109" s="11">
        <v>40</v>
      </c>
      <c r="F109" s="26"/>
      <c r="G109" s="25"/>
      <c r="H109" s="26">
        <v>20</v>
      </c>
      <c r="I109" s="26">
        <v>20</v>
      </c>
      <c r="J109" s="73"/>
      <c r="K109" s="73"/>
      <c r="L109" s="25"/>
      <c r="M109" s="25"/>
      <c r="N109" s="25"/>
      <c r="O109" s="25"/>
      <c r="P109" s="26"/>
      <c r="Q109" s="26"/>
      <c r="R109" s="26"/>
      <c r="S109" s="26"/>
      <c r="T109" s="26"/>
      <c r="U109" s="26"/>
      <c r="V109" s="26"/>
      <c r="W109" s="26"/>
      <c r="X109" s="28"/>
    </row>
    <row r="110" spans="1:24" ht="22.5" customHeight="1">
      <c r="A110" s="8" t="s">
        <v>171</v>
      </c>
      <c r="B110" s="4" t="s">
        <v>141</v>
      </c>
      <c r="C110" s="11"/>
      <c r="D110" s="91"/>
      <c r="E110" s="11">
        <v>36</v>
      </c>
      <c r="F110" s="18"/>
      <c r="G110" s="22">
        <v>36</v>
      </c>
      <c r="H110" s="21"/>
      <c r="I110" s="21"/>
      <c r="J110" s="73"/>
      <c r="K110" s="73"/>
      <c r="L110" s="22"/>
      <c r="M110" s="21">
        <v>36</v>
      </c>
      <c r="N110" s="22"/>
      <c r="O110" s="22"/>
      <c r="P110" s="21"/>
      <c r="Q110" s="21"/>
      <c r="R110" s="21"/>
      <c r="S110" s="21"/>
      <c r="T110" s="21"/>
      <c r="U110" s="21"/>
      <c r="V110" s="21"/>
      <c r="W110" s="37">
        <v>36</v>
      </c>
      <c r="X110" s="28"/>
    </row>
    <row r="111" spans="1:24" ht="15" customHeight="1">
      <c r="A111" s="8" t="s">
        <v>172</v>
      </c>
      <c r="B111" s="9" t="s">
        <v>138</v>
      </c>
      <c r="C111" s="29"/>
      <c r="D111" s="92" t="s">
        <v>184</v>
      </c>
      <c r="E111" s="19">
        <v>72</v>
      </c>
      <c r="F111" s="18"/>
      <c r="G111" s="22">
        <v>72</v>
      </c>
      <c r="H111" s="21"/>
      <c r="I111" s="21"/>
      <c r="J111" s="73"/>
      <c r="K111" s="73"/>
      <c r="L111" s="22"/>
      <c r="M111" s="21">
        <v>72</v>
      </c>
      <c r="N111" s="22"/>
      <c r="O111" s="22"/>
      <c r="P111" s="21"/>
      <c r="Q111" s="21"/>
      <c r="R111" s="21"/>
      <c r="S111" s="21"/>
      <c r="T111" s="21"/>
      <c r="U111" s="21"/>
      <c r="V111" s="21"/>
      <c r="W111" s="37"/>
      <c r="X111" s="28">
        <v>72</v>
      </c>
    </row>
    <row r="112" spans="1:24" ht="21.75" customHeight="1">
      <c r="A112" s="8"/>
      <c r="B112" s="4" t="s">
        <v>147</v>
      </c>
      <c r="C112" s="11"/>
      <c r="D112" s="94"/>
      <c r="E112" s="11">
        <v>72</v>
      </c>
      <c r="F112" s="21"/>
      <c r="G112" s="22">
        <v>72</v>
      </c>
      <c r="H112" s="21"/>
      <c r="I112" s="21"/>
      <c r="J112" s="73"/>
      <c r="K112" s="73"/>
      <c r="L112" s="22"/>
      <c r="M112" s="21">
        <v>72</v>
      </c>
      <c r="N112" s="22"/>
      <c r="O112" s="22"/>
      <c r="P112" s="21"/>
      <c r="Q112" s="21"/>
      <c r="R112" s="21"/>
      <c r="S112" s="21"/>
      <c r="T112" s="21"/>
      <c r="U112" s="21"/>
      <c r="V112" s="21"/>
      <c r="W112" s="37"/>
      <c r="X112" s="28">
        <v>72</v>
      </c>
    </row>
    <row r="113" spans="1:24" ht="33.75" customHeight="1">
      <c r="A113" s="46" t="s">
        <v>169</v>
      </c>
      <c r="B113" s="1" t="s">
        <v>140</v>
      </c>
      <c r="C113" s="28"/>
      <c r="D113" s="28"/>
      <c r="E113" s="5">
        <f>E114+E117+E118</f>
        <v>228</v>
      </c>
      <c r="F113" s="65">
        <f t="shared" ref="F113:P113" si="17">F114+F117+F118</f>
        <v>0</v>
      </c>
      <c r="G113" s="65">
        <f t="shared" si="17"/>
        <v>216</v>
      </c>
      <c r="H113" s="65">
        <f t="shared" si="17"/>
        <v>0</v>
      </c>
      <c r="I113" s="65">
        <f t="shared" si="17"/>
        <v>0</v>
      </c>
      <c r="J113" s="70"/>
      <c r="K113" s="70"/>
      <c r="L113" s="65">
        <f t="shared" si="17"/>
        <v>0</v>
      </c>
      <c r="M113" s="65">
        <f t="shared" si="17"/>
        <v>216</v>
      </c>
      <c r="N113" s="65">
        <f t="shared" si="17"/>
        <v>0</v>
      </c>
      <c r="O113" s="65">
        <f t="shared" si="17"/>
        <v>12</v>
      </c>
      <c r="P113" s="65">
        <f t="shared" si="17"/>
        <v>0</v>
      </c>
      <c r="Q113" s="6"/>
      <c r="R113" s="6"/>
      <c r="S113" s="6"/>
      <c r="T113" s="28"/>
      <c r="U113" s="6"/>
      <c r="V113" s="6"/>
      <c r="W113" s="6"/>
      <c r="X113" s="28"/>
    </row>
    <row r="114" spans="1:24" ht="17.25" customHeight="1">
      <c r="A114" s="57"/>
      <c r="B114" s="60" t="s">
        <v>150</v>
      </c>
      <c r="C114" s="92">
        <v>4</v>
      </c>
      <c r="D114" s="28"/>
      <c r="E114" s="56">
        <v>12</v>
      </c>
      <c r="F114" s="56"/>
      <c r="G114" s="56"/>
      <c r="H114" s="56"/>
      <c r="I114" s="56"/>
      <c r="J114" s="56"/>
      <c r="K114" s="56"/>
      <c r="L114" s="56"/>
      <c r="M114" s="56"/>
      <c r="N114" s="56"/>
      <c r="O114" s="56">
        <v>12</v>
      </c>
      <c r="P114" s="56"/>
      <c r="Q114" s="55"/>
      <c r="R114" s="55"/>
      <c r="S114" s="55"/>
      <c r="T114" s="55">
        <v>12</v>
      </c>
      <c r="U114" s="55"/>
      <c r="V114" s="55"/>
      <c r="W114" s="55"/>
      <c r="X114" s="55"/>
    </row>
    <row r="115" spans="1:24" ht="14.25" customHeight="1">
      <c r="A115" s="20"/>
      <c r="B115" s="4" t="s">
        <v>145</v>
      </c>
      <c r="C115" s="93"/>
      <c r="D115" s="28"/>
      <c r="E115" s="19"/>
      <c r="F115" s="19"/>
      <c r="G115" s="19"/>
      <c r="H115" s="19"/>
      <c r="I115" s="19"/>
      <c r="J115" s="70"/>
      <c r="K115" s="70"/>
      <c r="L115" s="19"/>
      <c r="M115" s="19"/>
      <c r="N115" s="19"/>
      <c r="O115" s="19"/>
      <c r="P115" s="19"/>
      <c r="Q115" s="18"/>
      <c r="R115" s="18"/>
      <c r="S115" s="18"/>
      <c r="T115" s="18"/>
      <c r="U115" s="18"/>
      <c r="V115" s="18"/>
      <c r="W115" s="18"/>
      <c r="X115" s="28"/>
    </row>
    <row r="116" spans="1:24" ht="17.25" customHeight="1">
      <c r="A116" s="24" t="s">
        <v>170</v>
      </c>
      <c r="B116" s="23" t="s">
        <v>139</v>
      </c>
      <c r="C116" s="93"/>
      <c r="D116" s="11"/>
      <c r="E116" s="11">
        <v>64</v>
      </c>
      <c r="F116" s="6"/>
      <c r="G116" s="5">
        <v>64</v>
      </c>
      <c r="H116" s="6">
        <v>24</v>
      </c>
      <c r="I116" s="6">
        <v>40</v>
      </c>
      <c r="J116" s="73"/>
      <c r="K116" s="73"/>
      <c r="L116" s="5"/>
      <c r="M116" s="5"/>
      <c r="N116" s="6"/>
      <c r="O116" s="48"/>
      <c r="P116" s="6"/>
      <c r="Q116" s="6"/>
      <c r="R116" s="6"/>
      <c r="S116" s="6">
        <v>34</v>
      </c>
      <c r="T116" s="6">
        <v>30</v>
      </c>
      <c r="U116" s="6"/>
      <c r="V116" s="6"/>
      <c r="W116" s="6"/>
      <c r="X116" s="28"/>
    </row>
    <row r="117" spans="1:24" ht="14.25" customHeight="1">
      <c r="A117" s="8" t="s">
        <v>173</v>
      </c>
      <c r="B117" s="9" t="s">
        <v>144</v>
      </c>
      <c r="C117" s="93"/>
      <c r="D117" s="92"/>
      <c r="E117" s="19">
        <v>72</v>
      </c>
      <c r="F117" s="18"/>
      <c r="G117" s="19">
        <v>72</v>
      </c>
      <c r="H117" s="18"/>
      <c r="I117" s="18"/>
      <c r="J117" s="73"/>
      <c r="K117" s="73"/>
      <c r="L117" s="19"/>
      <c r="M117" s="18">
        <v>72</v>
      </c>
      <c r="N117" s="5"/>
      <c r="O117" s="5"/>
      <c r="P117" s="6"/>
      <c r="Q117" s="6"/>
      <c r="R117" s="6"/>
      <c r="S117" s="6"/>
      <c r="T117" s="6">
        <v>72</v>
      </c>
      <c r="U117" s="6"/>
      <c r="V117" s="6"/>
      <c r="W117" s="21"/>
      <c r="X117" s="28"/>
    </row>
    <row r="118" spans="1:24" ht="15.75" customHeight="1">
      <c r="A118" s="8" t="s">
        <v>174</v>
      </c>
      <c r="B118" s="9" t="s">
        <v>138</v>
      </c>
      <c r="C118" s="94"/>
      <c r="D118" s="94"/>
      <c r="E118" s="19">
        <v>144</v>
      </c>
      <c r="F118" s="18"/>
      <c r="G118" s="19">
        <v>144</v>
      </c>
      <c r="H118" s="18"/>
      <c r="I118" s="18"/>
      <c r="J118" s="73"/>
      <c r="K118" s="73"/>
      <c r="L118" s="19"/>
      <c r="M118" s="18">
        <v>144</v>
      </c>
      <c r="N118" s="5"/>
      <c r="O118" s="5"/>
      <c r="P118" s="6"/>
      <c r="Q118" s="6"/>
      <c r="R118" s="6"/>
      <c r="S118" s="6"/>
      <c r="T118" s="6">
        <v>144</v>
      </c>
      <c r="U118" s="6"/>
      <c r="V118" s="6"/>
      <c r="W118" s="21"/>
      <c r="X118" s="28"/>
    </row>
    <row r="119" spans="1:24" ht="15" customHeight="1">
      <c r="A119" s="7" t="s">
        <v>22</v>
      </c>
      <c r="B119" s="40"/>
      <c r="C119" s="43"/>
      <c r="D119" s="29"/>
      <c r="E119" s="19"/>
      <c r="F119" s="18"/>
      <c r="G119" s="19"/>
      <c r="H119" s="18"/>
      <c r="I119" s="18"/>
      <c r="J119" s="73"/>
      <c r="K119" s="73"/>
      <c r="L119" s="19"/>
      <c r="M119" s="19"/>
      <c r="N119" s="5"/>
      <c r="O119" s="6"/>
      <c r="P119" s="6"/>
      <c r="Q119" s="6"/>
      <c r="R119" s="6"/>
      <c r="S119" s="6"/>
      <c r="T119" s="6"/>
      <c r="U119" s="6"/>
      <c r="V119" s="6"/>
      <c r="W119" s="21"/>
      <c r="X119" s="21"/>
    </row>
    <row r="120" spans="1:24" ht="30.75" customHeight="1">
      <c r="A120" s="7" t="s">
        <v>12</v>
      </c>
      <c r="B120" s="7" t="s">
        <v>113</v>
      </c>
      <c r="C120" s="29"/>
      <c r="D120" s="29"/>
      <c r="E120" s="5">
        <v>216</v>
      </c>
      <c r="F120" s="5"/>
      <c r="G120" s="5">
        <v>216</v>
      </c>
      <c r="H120" s="5"/>
      <c r="I120" s="5"/>
      <c r="J120" s="70"/>
      <c r="K120" s="70"/>
      <c r="L120" s="5"/>
      <c r="M120" s="5"/>
      <c r="N120" s="5"/>
      <c r="O120" s="5"/>
      <c r="P120" s="5"/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216</v>
      </c>
    </row>
    <row r="121" spans="1:24">
      <c r="A121" s="87" t="s">
        <v>114</v>
      </c>
      <c r="B121" s="87"/>
      <c r="C121" s="97"/>
      <c r="D121" s="7"/>
      <c r="E121" s="5">
        <v>5724</v>
      </c>
      <c r="F121" s="87"/>
      <c r="G121" s="87"/>
      <c r="H121" s="87"/>
      <c r="I121" s="87"/>
      <c r="J121" s="70"/>
      <c r="K121" s="70"/>
      <c r="L121" s="87"/>
      <c r="M121" s="96"/>
      <c r="N121" s="87"/>
      <c r="O121" s="87"/>
      <c r="P121" s="87"/>
      <c r="Q121" s="87"/>
      <c r="R121" s="87"/>
      <c r="S121" s="87"/>
      <c r="T121" s="5"/>
      <c r="U121" s="5"/>
      <c r="V121" s="5"/>
      <c r="W121" s="5"/>
      <c r="X121" s="5"/>
    </row>
    <row r="122" spans="1:24">
      <c r="A122" s="87"/>
      <c r="B122" s="87"/>
      <c r="C122" s="97"/>
      <c r="D122" s="7"/>
      <c r="E122" s="5">
        <v>216</v>
      </c>
      <c r="F122" s="87"/>
      <c r="G122" s="87"/>
      <c r="H122" s="87"/>
      <c r="I122" s="87"/>
      <c r="J122" s="70"/>
      <c r="K122" s="70"/>
      <c r="L122" s="87"/>
      <c r="M122" s="96"/>
      <c r="N122" s="87"/>
      <c r="O122" s="87"/>
      <c r="P122" s="87"/>
      <c r="Q122" s="87"/>
      <c r="R122" s="87"/>
      <c r="S122" s="87"/>
      <c r="T122" s="5"/>
      <c r="U122" s="5"/>
      <c r="V122" s="5"/>
      <c r="W122" s="5"/>
      <c r="X122" s="5"/>
    </row>
    <row r="123" spans="1:24">
      <c r="A123" s="87"/>
      <c r="B123" s="87"/>
      <c r="C123" s="97"/>
      <c r="D123" s="7"/>
      <c r="E123" s="5" t="s">
        <v>115</v>
      </c>
      <c r="F123" s="87"/>
      <c r="G123" s="87"/>
      <c r="H123" s="87"/>
      <c r="I123" s="87"/>
      <c r="J123" s="70"/>
      <c r="K123" s="70"/>
      <c r="L123" s="87"/>
      <c r="M123" s="96"/>
      <c r="N123" s="87"/>
      <c r="O123" s="87"/>
      <c r="P123" s="87"/>
      <c r="Q123" s="87"/>
      <c r="R123" s="87"/>
      <c r="S123" s="87"/>
      <c r="T123" s="6"/>
      <c r="U123" s="6"/>
      <c r="V123" s="6"/>
      <c r="W123" s="6"/>
      <c r="X123" s="6"/>
    </row>
    <row r="124" spans="1:24">
      <c r="A124" s="87"/>
      <c r="B124" s="87"/>
      <c r="C124" s="97"/>
      <c r="D124" s="7"/>
      <c r="E124" s="3"/>
      <c r="F124" s="87"/>
      <c r="G124" s="87"/>
      <c r="H124" s="87"/>
      <c r="I124" s="87"/>
      <c r="J124" s="70"/>
      <c r="K124" s="70"/>
      <c r="L124" s="87"/>
      <c r="M124" s="96"/>
      <c r="N124" s="87"/>
      <c r="O124" s="87"/>
      <c r="P124" s="87"/>
      <c r="Q124" s="87"/>
      <c r="R124" s="87"/>
      <c r="S124" s="87"/>
      <c r="T124" s="3"/>
      <c r="U124" s="3"/>
      <c r="V124" s="3"/>
      <c r="W124" s="3"/>
      <c r="X124" s="6">
        <v>216</v>
      </c>
    </row>
    <row r="125" spans="1:24" ht="11.25" customHeight="1">
      <c r="A125" s="87"/>
      <c r="B125" s="87"/>
      <c r="C125" s="97"/>
      <c r="D125" s="7"/>
      <c r="E125" s="3"/>
      <c r="F125" s="87"/>
      <c r="G125" s="87"/>
      <c r="H125" s="87"/>
      <c r="I125" s="87"/>
      <c r="J125" s="70"/>
      <c r="K125" s="70"/>
      <c r="L125" s="87"/>
      <c r="M125" s="96"/>
      <c r="N125" s="87"/>
      <c r="O125" s="87"/>
      <c r="P125" s="87"/>
      <c r="Q125" s="87"/>
      <c r="R125" s="87"/>
      <c r="S125" s="87"/>
      <c r="T125" s="3"/>
      <c r="U125" s="3"/>
      <c r="V125" s="3"/>
      <c r="W125" s="3"/>
      <c r="X125" s="6" t="s">
        <v>116</v>
      </c>
    </row>
    <row r="126" spans="1:24">
      <c r="A126" s="87" t="s">
        <v>117</v>
      </c>
      <c r="B126" s="87"/>
      <c r="C126" s="97"/>
      <c r="D126" s="7"/>
      <c r="E126" s="87">
        <v>5940</v>
      </c>
      <c r="F126" s="87"/>
      <c r="G126" s="5"/>
      <c r="H126" s="87"/>
      <c r="I126" s="87"/>
      <c r="J126" s="70"/>
      <c r="K126" s="70"/>
      <c r="L126" s="87"/>
      <c r="M126" s="96"/>
      <c r="N126" s="87"/>
      <c r="O126" s="87"/>
      <c r="P126" s="87"/>
      <c r="Q126" s="87">
        <f t="shared" ref="Q126:X126" si="18">SUM(Q15:Q120)</f>
        <v>612</v>
      </c>
      <c r="R126" s="87">
        <f t="shared" si="18"/>
        <v>864</v>
      </c>
      <c r="S126" s="87">
        <f t="shared" si="18"/>
        <v>612</v>
      </c>
      <c r="T126" s="87">
        <f t="shared" si="18"/>
        <v>900</v>
      </c>
      <c r="U126" s="87">
        <f t="shared" si="18"/>
        <v>612</v>
      </c>
      <c r="V126" s="87">
        <f t="shared" si="18"/>
        <v>864</v>
      </c>
      <c r="W126" s="87">
        <f t="shared" si="18"/>
        <v>612</v>
      </c>
      <c r="X126" s="87">
        <f t="shared" si="18"/>
        <v>864</v>
      </c>
    </row>
    <row r="127" spans="1:24">
      <c r="A127" s="87"/>
      <c r="B127" s="87"/>
      <c r="C127" s="97"/>
      <c r="D127" s="7"/>
      <c r="E127" s="87"/>
      <c r="F127" s="87"/>
      <c r="G127" s="5"/>
      <c r="H127" s="87"/>
      <c r="I127" s="87"/>
      <c r="J127" s="70"/>
      <c r="K127" s="70"/>
      <c r="L127" s="87"/>
      <c r="M127" s="96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</row>
    <row r="128" spans="1:24" ht="15" customHeight="1">
      <c r="A128" s="87"/>
      <c r="B128" s="87"/>
      <c r="C128" s="97"/>
      <c r="D128" s="7"/>
      <c r="E128" s="87"/>
      <c r="F128" s="87"/>
      <c r="G128" s="5"/>
      <c r="H128" s="87"/>
      <c r="I128" s="87"/>
      <c r="J128" s="70"/>
      <c r="K128" s="70"/>
      <c r="L128" s="87"/>
      <c r="M128" s="96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</row>
    <row r="129" spans="1:24">
      <c r="A129" s="95" t="s">
        <v>186</v>
      </c>
      <c r="B129" s="95"/>
      <c r="C129" s="87" t="s">
        <v>118</v>
      </c>
      <c r="D129" s="87"/>
      <c r="E129" s="87"/>
      <c r="F129" s="95" t="s">
        <v>14</v>
      </c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>
        <v>612</v>
      </c>
      <c r="R129" s="95">
        <v>864</v>
      </c>
      <c r="S129" s="95">
        <v>612</v>
      </c>
      <c r="T129" s="95">
        <v>648</v>
      </c>
      <c r="U129" s="95">
        <v>576</v>
      </c>
      <c r="V129" s="95">
        <v>828</v>
      </c>
      <c r="W129" s="95">
        <v>384</v>
      </c>
      <c r="X129" s="95">
        <v>264</v>
      </c>
    </row>
    <row r="130" spans="1:24" ht="4.5" customHeight="1">
      <c r="A130" s="95"/>
      <c r="B130" s="95"/>
      <c r="C130" s="87"/>
      <c r="D130" s="87"/>
      <c r="E130" s="87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</row>
    <row r="131" spans="1:24" ht="9.75" customHeight="1">
      <c r="A131" s="95"/>
      <c r="B131" s="95"/>
      <c r="C131" s="87"/>
      <c r="D131" s="87"/>
      <c r="E131" s="87"/>
      <c r="F131" s="95" t="s">
        <v>15</v>
      </c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>
        <v>0</v>
      </c>
      <c r="R131" s="95">
        <v>0</v>
      </c>
      <c r="S131" s="95">
        <v>0</v>
      </c>
      <c r="T131" s="95">
        <v>108</v>
      </c>
      <c r="U131" s="95">
        <v>36</v>
      </c>
      <c r="V131" s="95">
        <v>36</v>
      </c>
      <c r="W131" s="95">
        <v>144</v>
      </c>
      <c r="X131" s="95">
        <v>0</v>
      </c>
    </row>
    <row r="132" spans="1:24" ht="6.75" customHeight="1">
      <c r="A132" s="95"/>
      <c r="B132" s="95"/>
      <c r="C132" s="87"/>
      <c r="D132" s="87"/>
      <c r="E132" s="87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</row>
    <row r="133" spans="1:24">
      <c r="A133" s="95"/>
      <c r="B133" s="95"/>
      <c r="C133" s="87"/>
      <c r="D133" s="87"/>
      <c r="E133" s="87"/>
      <c r="F133" s="95" t="s">
        <v>16</v>
      </c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6">
        <v>0</v>
      </c>
      <c r="R133" s="6">
        <v>0</v>
      </c>
      <c r="S133" s="6">
        <v>0</v>
      </c>
      <c r="T133" s="6">
        <v>144</v>
      </c>
      <c r="U133" s="6">
        <v>0</v>
      </c>
      <c r="V133" s="6">
        <v>0</v>
      </c>
      <c r="W133" s="6">
        <v>84</v>
      </c>
      <c r="X133" s="6">
        <v>600</v>
      </c>
    </row>
    <row r="134" spans="1:24">
      <c r="A134" s="95"/>
      <c r="B134" s="95"/>
      <c r="C134" s="87"/>
      <c r="D134" s="87"/>
      <c r="E134" s="87"/>
      <c r="F134" s="95" t="s">
        <v>119</v>
      </c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6">
        <v>0</v>
      </c>
      <c r="R134" s="6">
        <v>4</v>
      </c>
      <c r="S134" s="6">
        <v>0</v>
      </c>
      <c r="T134" s="6">
        <v>4</v>
      </c>
      <c r="U134" s="6">
        <v>0</v>
      </c>
      <c r="V134" s="6">
        <v>1</v>
      </c>
      <c r="W134" s="6">
        <v>2</v>
      </c>
      <c r="X134" s="6">
        <v>5</v>
      </c>
    </row>
    <row r="135" spans="1:24">
      <c r="A135" s="95"/>
      <c r="B135" s="95"/>
      <c r="C135" s="87"/>
      <c r="D135" s="87"/>
      <c r="E135" s="87"/>
      <c r="F135" s="95" t="s">
        <v>120</v>
      </c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6">
        <v>0</v>
      </c>
      <c r="R135" s="6">
        <v>8</v>
      </c>
      <c r="S135" s="6">
        <v>2</v>
      </c>
      <c r="T135" s="6">
        <v>8</v>
      </c>
      <c r="U135" s="6">
        <v>1</v>
      </c>
      <c r="V135" s="6">
        <v>7</v>
      </c>
      <c r="W135" s="6">
        <v>8</v>
      </c>
      <c r="X135" s="6">
        <v>2</v>
      </c>
    </row>
    <row r="136" spans="1:24">
      <c r="A136" s="95"/>
      <c r="B136" s="95"/>
      <c r="C136" s="87"/>
      <c r="D136" s="87"/>
      <c r="E136" s="87"/>
      <c r="F136" s="95" t="s">
        <v>17</v>
      </c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</row>
    <row r="137" spans="1:24" ht="17.25" customHeight="1">
      <c r="A137" s="95"/>
      <c r="B137" s="95"/>
      <c r="C137" s="87"/>
      <c r="D137" s="87"/>
      <c r="E137" s="87"/>
      <c r="F137" s="95" t="s">
        <v>121</v>
      </c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88" t="s">
        <v>205</v>
      </c>
      <c r="R137" s="88"/>
      <c r="S137" s="88" t="s">
        <v>205</v>
      </c>
      <c r="T137" s="88"/>
      <c r="U137" s="88" t="s">
        <v>206</v>
      </c>
      <c r="V137" s="88"/>
      <c r="W137" s="88" t="s">
        <v>185</v>
      </c>
      <c r="X137" s="88"/>
    </row>
    <row r="138" spans="1:24">
      <c r="Q138" s="16">
        <v>612</v>
      </c>
      <c r="R138" s="16">
        <v>864</v>
      </c>
      <c r="S138" s="16">
        <v>612</v>
      </c>
      <c r="T138" s="16">
        <v>900</v>
      </c>
      <c r="U138" s="16">
        <v>612</v>
      </c>
      <c r="V138" s="16">
        <v>864</v>
      </c>
      <c r="W138" s="16">
        <v>612</v>
      </c>
      <c r="X138" s="16">
        <v>864</v>
      </c>
    </row>
    <row r="139" spans="1:24">
      <c r="B139" t="s">
        <v>153</v>
      </c>
      <c r="E139">
        <f>E59+E61+E63+E65+E73+E80+E87+E90+E69+E95+E98+E99+E101+E105+E109+E110+E112+E116+E52+E53+E83+E76</f>
        <v>1296</v>
      </c>
      <c r="F139">
        <f t="shared" ref="F139:P139" si="19">F59+F61+F63+F65+F73+F80+F87+F90+F69+F95+F98+F99+F101+F105+F109+F110+F112+F116+F52+F53+F83+F76</f>
        <v>10</v>
      </c>
      <c r="G139">
        <v>1286</v>
      </c>
      <c r="H139">
        <f t="shared" si="19"/>
        <v>426</v>
      </c>
      <c r="I139">
        <f t="shared" si="19"/>
        <v>502</v>
      </c>
      <c r="L139">
        <f t="shared" si="19"/>
        <v>30</v>
      </c>
      <c r="M139">
        <f t="shared" si="19"/>
        <v>324</v>
      </c>
      <c r="N139">
        <f t="shared" si="19"/>
        <v>0</v>
      </c>
      <c r="O139">
        <f t="shared" si="19"/>
        <v>0</v>
      </c>
      <c r="P139">
        <f t="shared" si="19"/>
        <v>4</v>
      </c>
      <c r="Q139" s="17">
        <f>Q138-Q126</f>
        <v>0</v>
      </c>
      <c r="R139" s="17">
        <f t="shared" ref="R139:X139" si="20">R138-R126</f>
        <v>0</v>
      </c>
      <c r="S139" s="17">
        <f t="shared" si="20"/>
        <v>0</v>
      </c>
      <c r="T139" s="17">
        <f t="shared" si="20"/>
        <v>0</v>
      </c>
      <c r="U139" s="17">
        <f t="shared" si="20"/>
        <v>0</v>
      </c>
      <c r="V139" s="17">
        <f t="shared" si="20"/>
        <v>0</v>
      </c>
      <c r="W139" s="17">
        <f t="shared" si="20"/>
        <v>0</v>
      </c>
      <c r="X139" s="17">
        <f t="shared" si="20"/>
        <v>0</v>
      </c>
    </row>
  </sheetData>
  <mergeCells count="152">
    <mergeCell ref="C45:C46"/>
    <mergeCell ref="W13:W14"/>
    <mergeCell ref="X13:X14"/>
    <mergeCell ref="S13:S14"/>
    <mergeCell ref="T13:T14"/>
    <mergeCell ref="U13:U14"/>
    <mergeCell ref="V13:V14"/>
    <mergeCell ref="Q13:Q14"/>
    <mergeCell ref="R13:R14"/>
    <mergeCell ref="E13:E14"/>
    <mergeCell ref="F13:F14"/>
    <mergeCell ref="M35:M36"/>
    <mergeCell ref="N35:N36"/>
    <mergeCell ref="G13:G14"/>
    <mergeCell ref="H13:H14"/>
    <mergeCell ref="I13:I14"/>
    <mergeCell ref="L13:L14"/>
    <mergeCell ref="M13:M14"/>
    <mergeCell ref="J13:J14"/>
    <mergeCell ref="K13:K14"/>
    <mergeCell ref="N13:N14"/>
    <mergeCell ref="O13:O14"/>
    <mergeCell ref="P13:P14"/>
    <mergeCell ref="X7:X8"/>
    <mergeCell ref="Q6:X6"/>
    <mergeCell ref="Q7:Q8"/>
    <mergeCell ref="R7:R8"/>
    <mergeCell ref="S7:S8"/>
    <mergeCell ref="T7:T8"/>
    <mergeCell ref="U7:U8"/>
    <mergeCell ref="V7:V8"/>
    <mergeCell ref="D28:D29"/>
    <mergeCell ref="B3:B9"/>
    <mergeCell ref="C3:C9"/>
    <mergeCell ref="E3:E9"/>
    <mergeCell ref="F3:F9"/>
    <mergeCell ref="D3:D9"/>
    <mergeCell ref="Q3:X3"/>
    <mergeCell ref="Q4:R4"/>
    <mergeCell ref="S4:T4"/>
    <mergeCell ref="U4:V4"/>
    <mergeCell ref="G6:G9"/>
    <mergeCell ref="H6:L6"/>
    <mergeCell ref="H8:H9"/>
    <mergeCell ref="I8:I9"/>
    <mergeCell ref="L8:L9"/>
    <mergeCell ref="H7:L7"/>
    <mergeCell ref="G3:P3"/>
    <mergeCell ref="G5:L5"/>
    <mergeCell ref="M5:M9"/>
    <mergeCell ref="N5:N8"/>
    <mergeCell ref="O5:P8"/>
    <mergeCell ref="G4:P4"/>
    <mergeCell ref="J8:K8"/>
    <mergeCell ref="W4:X4"/>
    <mergeCell ref="W7:W8"/>
    <mergeCell ref="A3:A9"/>
    <mergeCell ref="N121:N125"/>
    <mergeCell ref="O121:O125"/>
    <mergeCell ref="P121:P125"/>
    <mergeCell ref="Q121:Q125"/>
    <mergeCell ref="R121:R125"/>
    <mergeCell ref="S121:S125"/>
    <mergeCell ref="G35:G36"/>
    <mergeCell ref="H35:H36"/>
    <mergeCell ref="P35:P36"/>
    <mergeCell ref="O35:O36"/>
    <mergeCell ref="D72:D74"/>
    <mergeCell ref="D79:D82"/>
    <mergeCell ref="C78:C83"/>
    <mergeCell ref="D86:D89"/>
    <mergeCell ref="F35:F36"/>
    <mergeCell ref="D67:D69"/>
    <mergeCell ref="D90:D91"/>
    <mergeCell ref="D111:D112"/>
    <mergeCell ref="D13:D14"/>
    <mergeCell ref="D117:D118"/>
    <mergeCell ref="A13:A14"/>
    <mergeCell ref="B13:B14"/>
    <mergeCell ref="C13:C14"/>
    <mergeCell ref="E126:E128"/>
    <mergeCell ref="F126:F128"/>
    <mergeCell ref="W35:W36"/>
    <mergeCell ref="X35:X36"/>
    <mergeCell ref="A121:B125"/>
    <mergeCell ref="C121:C125"/>
    <mergeCell ref="F121:F125"/>
    <mergeCell ref="G121:G125"/>
    <mergeCell ref="H121:H125"/>
    <mergeCell ref="I121:I125"/>
    <mergeCell ref="L121:L125"/>
    <mergeCell ref="M121:M125"/>
    <mergeCell ref="Q35:Q36"/>
    <mergeCell ref="R35:R36"/>
    <mergeCell ref="S35:S36"/>
    <mergeCell ref="T35:T36"/>
    <mergeCell ref="U35:U36"/>
    <mergeCell ref="V35:V36"/>
    <mergeCell ref="I35:I36"/>
    <mergeCell ref="L35:L36"/>
    <mergeCell ref="A35:A36"/>
    <mergeCell ref="B35:B36"/>
    <mergeCell ref="C35:C36"/>
    <mergeCell ref="E35:E36"/>
    <mergeCell ref="T126:T128"/>
    <mergeCell ref="U126:U128"/>
    <mergeCell ref="V129:V130"/>
    <mergeCell ref="O126:O128"/>
    <mergeCell ref="P126:P128"/>
    <mergeCell ref="A129:B137"/>
    <mergeCell ref="C129:E137"/>
    <mergeCell ref="F129:P130"/>
    <mergeCell ref="Q129:Q130"/>
    <mergeCell ref="R129:R130"/>
    <mergeCell ref="S129:S130"/>
    <mergeCell ref="T129:T130"/>
    <mergeCell ref="F133:P133"/>
    <mergeCell ref="F134:P134"/>
    <mergeCell ref="F135:P135"/>
    <mergeCell ref="F136:P136"/>
    <mergeCell ref="F137:P137"/>
    <mergeCell ref="Q137:R137"/>
    <mergeCell ref="U137:V137"/>
    <mergeCell ref="L126:L128"/>
    <mergeCell ref="M126:M128"/>
    <mergeCell ref="U129:U130"/>
    <mergeCell ref="A126:B128"/>
    <mergeCell ref="C126:C128"/>
    <mergeCell ref="V126:V128"/>
    <mergeCell ref="W126:W128"/>
    <mergeCell ref="H126:H128"/>
    <mergeCell ref="I126:I128"/>
    <mergeCell ref="Q126:Q128"/>
    <mergeCell ref="N126:N128"/>
    <mergeCell ref="S137:T137"/>
    <mergeCell ref="D108:D110"/>
    <mergeCell ref="C114:C118"/>
    <mergeCell ref="W137:X137"/>
    <mergeCell ref="X126:X128"/>
    <mergeCell ref="R126:R128"/>
    <mergeCell ref="S126:S128"/>
    <mergeCell ref="W129:W130"/>
    <mergeCell ref="X129:X130"/>
    <mergeCell ref="F131:P132"/>
    <mergeCell ref="Q131:Q132"/>
    <mergeCell ref="R131:R132"/>
    <mergeCell ref="S131:S132"/>
    <mergeCell ref="T131:T132"/>
    <mergeCell ref="U131:U132"/>
    <mergeCell ref="V131:V132"/>
    <mergeCell ref="W131:W132"/>
    <mergeCell ref="X131:X132"/>
  </mergeCells>
  <pageMargins left="0.70866141732283472" right="0" top="0" bottom="0" header="0" footer="0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User</cp:lastModifiedBy>
  <cp:lastPrinted>2023-08-31T10:57:25Z</cp:lastPrinted>
  <dcterms:created xsi:type="dcterms:W3CDTF">2005-01-19T10:32:31Z</dcterms:created>
  <dcterms:modified xsi:type="dcterms:W3CDTF">2023-08-31T10:57:28Z</dcterms:modified>
</cp:coreProperties>
</file>